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'!$A$1:$I$320</definedName>
  </definedNames>
  <calcPr fullCalcOnLoad="1"/>
</workbook>
</file>

<file path=xl/sharedStrings.xml><?xml version="1.0" encoding="utf-8"?>
<sst xmlns="http://schemas.openxmlformats.org/spreadsheetml/2006/main" count="1369" uniqueCount="318">
  <si>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</si>
  <si>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</si>
  <si>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</si>
  <si>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</si>
  <si>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</si>
  <si>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</si>
  <si>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</si>
  <si>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</si>
  <si>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</si>
  <si>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</si>
  <si>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</si>
  <si>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</si>
  <si>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</si>
  <si>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</si>
  <si>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</si>
  <si>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</si>
  <si>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</si>
  <si>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</si>
  <si>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</si>
  <si>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</si>
  <si>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</si>
  <si>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</si>
  <si>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</si>
  <si>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</si>
  <si>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</si>
  <si>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</si>
  <si>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</si>
  <si>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</si>
  <si>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</si>
  <si>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</si>
  <si>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</si>
  <si>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</si>
  <si>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</si>
  <si>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</si>
  <si>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</si>
  <si>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</si>
  <si>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</si>
  <si>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</si>
  <si>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</si>
  <si>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</si>
  <si>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</si>
  <si>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</si>
  <si>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</si>
  <si>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</si>
  <si>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</si>
  <si>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</si>
  <si>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</si>
  <si>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</si>
  <si>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</si>
  <si>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</si>
  <si>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</si>
  <si>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</si>
  <si>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</si>
  <si>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</si>
  <si>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</si>
  <si>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</si>
  <si>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</si>
  <si>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</si>
  <si>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</si>
  <si>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</si>
  <si>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</si>
  <si>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</si>
  <si>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</si>
  <si>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</si>
  <si>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</si>
  <si>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</si>
  <si>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</si>
  <si>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</si>
  <si>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</si>
  <si>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</si>
  <si>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</si>
  <si>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</si>
  <si>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</si>
  <si>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</si>
  <si>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</si>
  <si>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</si>
  <si>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</si>
  <si>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</si>
  <si>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</si>
  <si>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</si>
  <si>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</si>
  <si>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</si>
  <si>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</si>
  <si>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</si>
  <si>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</si>
  <si>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</si>
  <si>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</si>
  <si>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</si>
  <si>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</si>
  <si>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</si>
  <si>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</si>
  <si>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</si>
  <si>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</si>
  <si>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</si>
  <si>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</si>
  <si>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</si>
  <si>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</si>
  <si>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</si>
  <si>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</si>
  <si>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</si>
  <si>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</si>
  <si>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</si>
  <si>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</si>
  <si>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</si>
  <si>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</si>
  <si>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</si>
  <si>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</si>
  <si>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</si>
  <si>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</si>
  <si>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</si>
  <si>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</si>
  <si>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</si>
  <si>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</si>
  <si>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</si>
  <si>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</si>
  <si>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</si>
  <si>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</si>
  <si>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</si>
  <si>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</si>
  <si>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</si>
  <si>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</si>
  <si>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</si>
  <si>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</si>
  <si>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</si>
  <si>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</si>
  <si>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</si>
  <si>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</si>
  <si>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</si>
  <si>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</si>
  <si>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</si>
  <si>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</si>
  <si>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</si>
  <si>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</si>
  <si>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</si>
  <si>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</si>
  <si>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</si>
  <si>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</si>
  <si>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</si>
  <si>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</si>
  <si>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</si>
  <si>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</si>
  <si>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</si>
  <si>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</si>
  <si>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</si>
  <si>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</si>
  <si>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</si>
  <si>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</si>
  <si>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</si>
  <si>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</si>
  <si>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</si>
  <si>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</si>
  <si>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</si>
  <si>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</si>
  <si>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</si>
  <si>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</si>
  <si>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</si>
  <si>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</si>
  <si>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</si>
  <si>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</si>
  <si>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</si>
  <si>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</si>
  <si>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</si>
  <si>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</si>
  <si>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</si>
  <si>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</si>
  <si>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</si>
  <si>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</si>
  <si>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</si>
  <si>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</si>
  <si>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</si>
  <si>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</si>
  <si>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</si>
  <si>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</si>
  <si>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</si>
  <si>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</si>
  <si>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</si>
  <si>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</si>
  <si>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</si>
  <si>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</si>
  <si>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</si>
  <si>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</si>
  <si>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</si>
  <si>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</si>
  <si>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</si>
  <si>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</si>
  <si>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</si>
  <si>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</si>
  <si>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</si>
  <si>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</si>
  <si>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</si>
  <si>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</si>
  <si>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</si>
  <si>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</si>
  <si>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</si>
  <si>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</si>
  <si>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</si>
  <si>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</si>
  <si>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</si>
  <si>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</si>
  <si>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</si>
  <si>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</si>
  <si>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</si>
  <si>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</si>
  <si>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</si>
  <si>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</si>
  <si>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</si>
  <si>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</si>
  <si>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</si>
  <si>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</si>
  <si>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</si>
  <si>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</si>
  <si>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</si>
  <si>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</si>
  <si>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</si>
  <si>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</si>
  <si>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</si>
  <si>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</si>
  <si>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</si>
  <si>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</si>
  <si>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</si>
  <si>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</si>
  <si>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</si>
  <si>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</si>
  <si>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</si>
  <si>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</si>
  <si>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</si>
  <si>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</si>
  <si>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</si>
  <si>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</si>
  <si>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</si>
  <si>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</si>
  <si>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</si>
  <si>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</si>
  <si>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</si>
  <si>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</si>
  <si>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</si>
  <si>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</si>
  <si>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</si>
  <si>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</si>
  <si>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</si>
  <si>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</si>
  <si>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</si>
  <si>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</si>
  <si>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</si>
  <si>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</si>
  <si>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</si>
  <si>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</si>
  <si>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</si>
  <si>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</si>
  <si>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</si>
  <si>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</si>
  <si>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</si>
  <si>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</si>
  <si>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</si>
  <si>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</si>
  <si>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</si>
  <si>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</si>
  <si>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</si>
  <si>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</si>
  <si>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</si>
  <si>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</si>
  <si>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</si>
  <si>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</si>
  <si>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</si>
  <si>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</si>
  <si>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</si>
  <si>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</si>
  <si>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</si>
  <si>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</si>
  <si>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</si>
  <si>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</si>
  <si>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</si>
  <si>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</si>
  <si>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</si>
  <si>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</si>
  <si>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</si>
  <si>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</si>
  <si>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</si>
  <si>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</si>
  <si>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</si>
  <si>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</si>
  <si>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</si>
  <si>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</si>
  <si>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</si>
  <si>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</si>
  <si>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</si>
  <si>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</si>
  <si>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</si>
  <si>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</si>
  <si>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</si>
  <si>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</si>
  <si>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</si>
  <si>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</si>
  <si>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</si>
  <si>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</si>
  <si>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</si>
  <si>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</si>
  <si>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</si>
  <si>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</si>
  <si>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</si>
  <si>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</si>
  <si>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</si>
  <si>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</si>
  <si>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</si>
  <si>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</si>
  <si>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</si>
  <si>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</si>
  <si>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</si>
  <si>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Содержание детей в ДОУ из малообеспеченных, неблагополучных семей, а также семей, оказавшихся в трудной жизненной ситуации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</si>
  <si>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</si>
  <si>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</si>
  <si>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</si>
  <si>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</si>
  <si>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</si>
  <si>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</si>
  <si>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</si>
  <si>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 xml:space="preserve">                                 Приложение № 3                                                                      к Решению Собрания депутатов Локомотивного городского округа от 04.04.2014 № 26-р    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</si>
  <si>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20.12.2013г. № 81 -р  (в новой редакции)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</si>
</sst>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164" fontId="26" fillId="0" borderId="15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164" fontId="20" fillId="0" borderId="15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64" fontId="28" fillId="0" borderId="15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37"/>
  <sheetViews>
    <sheetView tabSelected="1" zoomScaleSheetLayoutView="88" workbookViewId="0" topLeftCell="A1">
      <selection activeCell="K9" sqref="K9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5.25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7"/>
      <c r="B1" s="122" t="s">
        <v>316</v>
      </c>
      <c r="C1" s="122"/>
      <c r="D1" s="122"/>
      <c r="E1" s="122"/>
      <c r="F1" s="122"/>
      <c r="G1" s="122"/>
      <c r="H1" s="27"/>
      <c r="I1" s="30"/>
    </row>
    <row r="2" spans="1:9" ht="75.75" customHeight="1">
      <c r="A2" s="7"/>
      <c r="B2" s="123" t="s">
        <v>317</v>
      </c>
      <c r="C2" s="123"/>
      <c r="D2" s="123"/>
      <c r="E2" s="123"/>
      <c r="F2" s="123"/>
      <c r="G2" s="123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20" t="s">
        <v>203</v>
      </c>
      <c r="B7" s="120"/>
      <c r="C7" s="120"/>
      <c r="D7" s="120"/>
      <c r="E7" s="120"/>
      <c r="F7" s="120"/>
      <c r="G7" s="120"/>
      <c r="H7" s="120"/>
      <c r="I7" s="32"/>
    </row>
    <row r="8" spans="1:9" ht="13.5" customHeight="1">
      <c r="A8" s="121" t="s">
        <v>0</v>
      </c>
      <c r="B8" s="121"/>
      <c r="C8" s="121"/>
      <c r="D8" s="121"/>
      <c r="E8" s="121"/>
      <c r="F8" s="121"/>
      <c r="G8" s="121"/>
      <c r="H8" s="8"/>
      <c r="I8" s="33"/>
    </row>
    <row r="9" spans="1:9" s="10" customFormat="1" ht="23.25" customHeight="1">
      <c r="A9" s="119" t="s">
        <v>1</v>
      </c>
      <c r="B9" s="119" t="s">
        <v>2</v>
      </c>
      <c r="C9" s="119"/>
      <c r="D9" s="119"/>
      <c r="E9" s="119"/>
      <c r="F9" s="119"/>
      <c r="G9" s="36" t="s">
        <v>3</v>
      </c>
      <c r="H9" s="34"/>
      <c r="I9" s="29"/>
    </row>
    <row r="10" spans="1:14" s="11" customFormat="1" ht="72" customHeight="1">
      <c r="A10" s="119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204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G12+G26+G91+G241+G277+G284+G311+G235+G318+G323+G328+G333</f>
        <v>274919.09</v>
      </c>
      <c r="H11" s="78"/>
      <c r="I11" s="79"/>
      <c r="N11" s="82"/>
    </row>
    <row r="12" spans="1:9" s="11" customFormat="1" ht="32.25" customHeight="1">
      <c r="A12" s="41" t="s">
        <v>161</v>
      </c>
      <c r="B12" s="42">
        <v>250</v>
      </c>
      <c r="C12" s="43"/>
      <c r="D12" s="43"/>
      <c r="E12" s="43"/>
      <c r="F12" s="43"/>
      <c r="G12" s="44">
        <f>G13</f>
        <v>11907.720000000001</v>
      </c>
      <c r="H12" s="40"/>
      <c r="I12" s="12"/>
    </row>
    <row r="13" spans="1:9" s="14" customFormat="1" ht="15.75">
      <c r="A13" s="45" t="s">
        <v>162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11907.720000000001</v>
      </c>
      <c r="H13" s="48"/>
      <c r="I13" s="13"/>
    </row>
    <row r="14" spans="1:9" s="16" customFormat="1" ht="28.5" customHeight="1">
      <c r="A14" s="45" t="s">
        <v>198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9986.7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6413.4</v>
      </c>
      <c r="H15" s="21"/>
      <c r="I15" s="15"/>
    </row>
    <row r="16" spans="1:9" s="16" customFormat="1" ht="51">
      <c r="A16" s="108" t="s">
        <v>243</v>
      </c>
      <c r="B16" s="105">
        <v>250</v>
      </c>
      <c r="C16" s="106" t="s">
        <v>11</v>
      </c>
      <c r="D16" s="106" t="s">
        <v>13</v>
      </c>
      <c r="E16" s="106" t="s">
        <v>17</v>
      </c>
      <c r="F16" s="106" t="s">
        <v>232</v>
      </c>
      <c r="G16" s="107">
        <v>15</v>
      </c>
      <c r="H16" s="21"/>
      <c r="I16" s="15"/>
    </row>
    <row r="17" spans="1:9" s="17" customFormat="1" ht="25.5">
      <c r="A17" s="83" t="s">
        <v>244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233</v>
      </c>
      <c r="G17" s="86">
        <v>6398.4</v>
      </c>
      <c r="H17" s="21"/>
      <c r="I17" s="15"/>
    </row>
    <row r="18" spans="1:9" s="17" customFormat="1" ht="25.5">
      <c r="A18" s="58" t="s">
        <v>160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243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232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245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239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1921.02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1921.02</v>
      </c>
      <c r="H23" s="21"/>
      <c r="I23" s="15"/>
    </row>
    <row r="24" spans="1:9" s="16" customFormat="1" ht="15.75">
      <c r="A24" s="54" t="s">
        <v>163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1921.02</v>
      </c>
      <c r="H24" s="21"/>
      <c r="I24" s="15"/>
    </row>
    <row r="25" spans="1:9" s="16" customFormat="1" ht="15" customHeight="1">
      <c r="A25" s="83" t="s">
        <v>245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239</v>
      </c>
      <c r="G25" s="86">
        <f>2000-78.98</f>
        <v>1921.02</v>
      </c>
      <c r="H25" s="21"/>
      <c r="I25" s="15"/>
    </row>
    <row r="26" spans="1:9" s="14" customFormat="1" ht="33.75" customHeight="1">
      <c r="A26" s="62" t="s">
        <v>164</v>
      </c>
      <c r="B26" s="59">
        <v>255</v>
      </c>
      <c r="C26" s="60"/>
      <c r="D26" s="60"/>
      <c r="E26" s="60"/>
      <c r="F26" s="60"/>
      <c r="G26" s="61">
        <f>G27+G68+G76</f>
        <v>38389.8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31656.6</v>
      </c>
      <c r="H27" s="18"/>
      <c r="I27" s="13"/>
    </row>
    <row r="28" spans="1:9" s="14" customFormat="1" ht="15.75">
      <c r="A28" s="58" t="s">
        <v>165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871.6</v>
      </c>
      <c r="H28" s="18"/>
      <c r="I28" s="13"/>
    </row>
    <row r="29" spans="1:9" s="16" customFormat="1" ht="25.5">
      <c r="A29" s="54" t="s">
        <v>251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871.6</v>
      </c>
      <c r="H29" s="21"/>
      <c r="I29" s="15"/>
    </row>
    <row r="30" spans="1:9" s="16" customFormat="1" ht="15.75">
      <c r="A30" s="83" t="s">
        <v>248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234</v>
      </c>
      <c r="G30" s="86">
        <v>871.6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29295</v>
      </c>
      <c r="H31" s="18"/>
      <c r="I31" s="18"/>
    </row>
    <row r="32" spans="1:9" s="14" customFormat="1" ht="27" customHeight="1">
      <c r="A32" s="58" t="s">
        <v>166</v>
      </c>
      <c r="B32" s="59">
        <v>255</v>
      </c>
      <c r="C32" s="60" t="s">
        <v>25</v>
      </c>
      <c r="D32" s="60" t="s">
        <v>27</v>
      </c>
      <c r="E32" s="60" t="s">
        <v>268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248</v>
      </c>
      <c r="B33" s="84">
        <v>255</v>
      </c>
      <c r="C33" s="85" t="s">
        <v>25</v>
      </c>
      <c r="D33" s="85" t="s">
        <v>27</v>
      </c>
      <c r="E33" s="85" t="s">
        <v>269</v>
      </c>
      <c r="F33" s="85" t="s">
        <v>234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248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234</v>
      </c>
      <c r="G35" s="86">
        <v>12049.8</v>
      </c>
      <c r="H35" s="21"/>
      <c r="I35" s="15"/>
    </row>
    <row r="36" spans="1:9" s="14" customFormat="1" ht="93.75" customHeight="1">
      <c r="A36" s="58" t="s">
        <v>272</v>
      </c>
      <c r="B36" s="59">
        <v>255</v>
      </c>
      <c r="C36" s="60" t="s">
        <v>25</v>
      </c>
      <c r="D36" s="60" t="s">
        <v>27</v>
      </c>
      <c r="E36" s="60" t="s">
        <v>242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248</v>
      </c>
      <c r="B37" s="84">
        <v>255</v>
      </c>
      <c r="C37" s="85" t="s">
        <v>25</v>
      </c>
      <c r="D37" s="85" t="s">
        <v>27</v>
      </c>
      <c r="E37" s="85" t="s">
        <v>242</v>
      </c>
      <c r="F37" s="85" t="s">
        <v>234</v>
      </c>
      <c r="G37" s="86">
        <v>2995.7</v>
      </c>
      <c r="H37" s="21"/>
      <c r="I37" s="15"/>
    </row>
    <row r="38" spans="1:9" s="16" customFormat="1" ht="25.5">
      <c r="A38" s="58" t="s">
        <v>167</v>
      </c>
      <c r="B38" s="55">
        <v>255</v>
      </c>
      <c r="C38" s="60" t="s">
        <v>25</v>
      </c>
      <c r="D38" s="60" t="s">
        <v>27</v>
      </c>
      <c r="E38" s="60" t="s">
        <v>276</v>
      </c>
      <c r="F38" s="60"/>
      <c r="G38" s="61">
        <f>G39+G41+G43+G45+G47+G53+G55+G57+G59+G51+G49</f>
        <v>8819.8</v>
      </c>
      <c r="H38" s="18"/>
      <c r="I38" s="13"/>
    </row>
    <row r="39" spans="1:9" s="16" customFormat="1" ht="15.75">
      <c r="A39" s="58" t="s">
        <v>252</v>
      </c>
      <c r="B39" s="55">
        <v>255</v>
      </c>
      <c r="C39" s="60" t="s">
        <v>25</v>
      </c>
      <c r="D39" s="60" t="s">
        <v>27</v>
      </c>
      <c r="E39" s="60" t="s">
        <v>277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248</v>
      </c>
      <c r="B40" s="84">
        <v>255</v>
      </c>
      <c r="C40" s="85" t="s">
        <v>25</v>
      </c>
      <c r="D40" s="85" t="s">
        <v>27</v>
      </c>
      <c r="E40" s="85" t="s">
        <v>277</v>
      </c>
      <c r="F40" s="85" t="s">
        <v>234</v>
      </c>
      <c r="G40" s="86">
        <v>1427.5</v>
      </c>
      <c r="H40" s="18"/>
      <c r="I40" s="13"/>
    </row>
    <row r="41" spans="1:9" s="17" customFormat="1" ht="28.5" customHeight="1">
      <c r="A41" s="58" t="s">
        <v>186</v>
      </c>
      <c r="B41" s="59">
        <v>255</v>
      </c>
      <c r="C41" s="60" t="s">
        <v>25</v>
      </c>
      <c r="D41" s="60" t="s">
        <v>27</v>
      </c>
      <c r="E41" s="60" t="s">
        <v>278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248</v>
      </c>
      <c r="B42" s="84">
        <v>255</v>
      </c>
      <c r="C42" s="85" t="s">
        <v>25</v>
      </c>
      <c r="D42" s="85" t="s">
        <v>27</v>
      </c>
      <c r="E42" s="85" t="s">
        <v>278</v>
      </c>
      <c r="F42" s="85" t="s">
        <v>234</v>
      </c>
      <c r="G42" s="86">
        <v>2040.3</v>
      </c>
      <c r="H42" s="21"/>
      <c r="I42" s="15"/>
    </row>
    <row r="43" spans="1:9" s="16" customFormat="1" ht="39.75" customHeight="1">
      <c r="A43" s="58" t="s">
        <v>199</v>
      </c>
      <c r="B43" s="59">
        <v>255</v>
      </c>
      <c r="C43" s="60" t="s">
        <v>25</v>
      </c>
      <c r="D43" s="60" t="s">
        <v>27</v>
      </c>
      <c r="E43" s="60" t="s">
        <v>279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248</v>
      </c>
      <c r="B44" s="84">
        <v>255</v>
      </c>
      <c r="C44" s="85" t="s">
        <v>25</v>
      </c>
      <c r="D44" s="85" t="s">
        <v>27</v>
      </c>
      <c r="E44" s="85" t="s">
        <v>280</v>
      </c>
      <c r="F44" s="85" t="s">
        <v>234</v>
      </c>
      <c r="G44" s="86">
        <v>755.2</v>
      </c>
      <c r="H44" s="21"/>
      <c r="I44" s="15"/>
    </row>
    <row r="45" spans="1:9" s="16" customFormat="1" ht="41.25" customHeight="1">
      <c r="A45" s="58" t="s">
        <v>258</v>
      </c>
      <c r="B45" s="59">
        <v>255</v>
      </c>
      <c r="C45" s="60" t="s">
        <v>25</v>
      </c>
      <c r="D45" s="60" t="s">
        <v>27</v>
      </c>
      <c r="E45" s="60" t="s">
        <v>281</v>
      </c>
      <c r="F45" s="56"/>
      <c r="G45" s="61">
        <f>G46</f>
        <v>2160.3</v>
      </c>
      <c r="H45" s="21"/>
      <c r="I45" s="15"/>
    </row>
    <row r="46" spans="1:9" s="16" customFormat="1" ht="15.75" customHeight="1">
      <c r="A46" s="83" t="s">
        <v>248</v>
      </c>
      <c r="B46" s="84">
        <v>255</v>
      </c>
      <c r="C46" s="85" t="s">
        <v>25</v>
      </c>
      <c r="D46" s="85" t="s">
        <v>27</v>
      </c>
      <c r="E46" s="85" t="s">
        <v>281</v>
      </c>
      <c r="F46" s="85" t="s">
        <v>234</v>
      </c>
      <c r="G46" s="86">
        <v>2160.3</v>
      </c>
      <c r="H46" s="21"/>
      <c r="I46" s="15"/>
    </row>
    <row r="47" spans="1:9" s="16" customFormat="1" ht="30" customHeight="1">
      <c r="A47" s="58" t="s">
        <v>253</v>
      </c>
      <c r="B47" s="59">
        <v>255</v>
      </c>
      <c r="C47" s="60" t="s">
        <v>25</v>
      </c>
      <c r="D47" s="60" t="s">
        <v>27</v>
      </c>
      <c r="E47" s="60" t="s">
        <v>288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248</v>
      </c>
      <c r="B48" s="84">
        <v>255</v>
      </c>
      <c r="C48" s="85" t="s">
        <v>25</v>
      </c>
      <c r="D48" s="85" t="s">
        <v>27</v>
      </c>
      <c r="E48" s="85" t="s">
        <v>288</v>
      </c>
      <c r="F48" s="85" t="s">
        <v>234</v>
      </c>
      <c r="G48" s="86">
        <v>20.4</v>
      </c>
      <c r="H48" s="21"/>
      <c r="I48" s="15"/>
    </row>
    <row r="49" spans="1:9" s="17" customFormat="1" ht="27" customHeight="1">
      <c r="A49" s="58" t="s">
        <v>154</v>
      </c>
      <c r="B49" s="59">
        <v>255</v>
      </c>
      <c r="C49" s="60" t="s">
        <v>25</v>
      </c>
      <c r="D49" s="60" t="s">
        <v>27</v>
      </c>
      <c r="E49" s="60" t="s">
        <v>289</v>
      </c>
      <c r="F49" s="60"/>
      <c r="G49" s="61">
        <f>G50</f>
        <v>1997.2</v>
      </c>
      <c r="H49" s="21"/>
      <c r="I49" s="15"/>
    </row>
    <row r="50" spans="1:9" s="17" customFormat="1" ht="15" customHeight="1">
      <c r="A50" s="83" t="s">
        <v>248</v>
      </c>
      <c r="B50" s="84">
        <v>255</v>
      </c>
      <c r="C50" s="85" t="s">
        <v>25</v>
      </c>
      <c r="D50" s="85" t="s">
        <v>27</v>
      </c>
      <c r="E50" s="85" t="s">
        <v>289</v>
      </c>
      <c r="F50" s="85" t="s">
        <v>234</v>
      </c>
      <c r="G50" s="86">
        <v>1997.2</v>
      </c>
      <c r="H50" s="21"/>
      <c r="I50" s="15"/>
    </row>
    <row r="51" spans="1:9" s="17" customFormat="1" ht="45.75" customHeight="1">
      <c r="A51" s="58" t="s">
        <v>259</v>
      </c>
      <c r="B51" s="59">
        <v>255</v>
      </c>
      <c r="C51" s="60" t="s">
        <v>25</v>
      </c>
      <c r="D51" s="60" t="s">
        <v>27</v>
      </c>
      <c r="E51" s="60" t="s">
        <v>282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248</v>
      </c>
      <c r="B52" s="84">
        <v>255</v>
      </c>
      <c r="C52" s="85" t="s">
        <v>25</v>
      </c>
      <c r="D52" s="85" t="s">
        <v>27</v>
      </c>
      <c r="E52" s="85" t="s">
        <v>282</v>
      </c>
      <c r="F52" s="85" t="s">
        <v>234</v>
      </c>
      <c r="G52" s="86">
        <v>70.7</v>
      </c>
      <c r="H52" s="21"/>
      <c r="I52" s="15"/>
    </row>
    <row r="53" spans="1:9" s="17" customFormat="1" ht="44.25" customHeight="1">
      <c r="A53" s="58" t="s">
        <v>187</v>
      </c>
      <c r="B53" s="59">
        <v>255</v>
      </c>
      <c r="C53" s="60" t="s">
        <v>25</v>
      </c>
      <c r="D53" s="60" t="s">
        <v>27</v>
      </c>
      <c r="E53" s="60" t="s">
        <v>283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248</v>
      </c>
      <c r="B54" s="84">
        <v>255</v>
      </c>
      <c r="C54" s="85" t="s">
        <v>25</v>
      </c>
      <c r="D54" s="85" t="s">
        <v>27</v>
      </c>
      <c r="E54" s="85" t="s">
        <v>283</v>
      </c>
      <c r="F54" s="85" t="s">
        <v>234</v>
      </c>
      <c r="G54" s="86">
        <v>16.7</v>
      </c>
      <c r="H54" s="21"/>
      <c r="I54" s="15"/>
    </row>
    <row r="55" spans="1:9" s="14" customFormat="1" ht="27.75" customHeight="1">
      <c r="A55" s="58" t="s">
        <v>168</v>
      </c>
      <c r="B55" s="59">
        <v>255</v>
      </c>
      <c r="C55" s="60" t="s">
        <v>25</v>
      </c>
      <c r="D55" s="60" t="s">
        <v>27</v>
      </c>
      <c r="E55" s="60" t="s">
        <v>284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153</v>
      </c>
      <c r="B56" s="84">
        <v>255</v>
      </c>
      <c r="C56" s="85" t="s">
        <v>25</v>
      </c>
      <c r="D56" s="85" t="s">
        <v>27</v>
      </c>
      <c r="E56" s="85" t="s">
        <v>284</v>
      </c>
      <c r="F56" s="85" t="s">
        <v>234</v>
      </c>
      <c r="G56" s="86">
        <v>251.4</v>
      </c>
      <c r="H56" s="21"/>
      <c r="I56" s="15"/>
    </row>
    <row r="57" spans="1:9" s="14" customFormat="1" ht="25.5">
      <c r="A57" s="58" t="s">
        <v>146</v>
      </c>
      <c r="B57" s="59">
        <v>255</v>
      </c>
      <c r="C57" s="60" t="s">
        <v>25</v>
      </c>
      <c r="D57" s="60" t="s">
        <v>27</v>
      </c>
      <c r="E57" s="60" t="s">
        <v>285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153</v>
      </c>
      <c r="B58" s="84">
        <v>255</v>
      </c>
      <c r="C58" s="85" t="s">
        <v>34</v>
      </c>
      <c r="D58" s="85" t="s">
        <v>27</v>
      </c>
      <c r="E58" s="85" t="s">
        <v>286</v>
      </c>
      <c r="F58" s="85" t="s">
        <v>234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287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248</v>
      </c>
      <c r="B60" s="84">
        <v>255</v>
      </c>
      <c r="C60" s="85" t="s">
        <v>25</v>
      </c>
      <c r="D60" s="85" t="s">
        <v>27</v>
      </c>
      <c r="E60" s="85" t="s">
        <v>287</v>
      </c>
      <c r="F60" s="85" t="s">
        <v>234</v>
      </c>
      <c r="G60" s="86">
        <v>15.4</v>
      </c>
      <c r="H60" s="21"/>
      <c r="I60" s="15"/>
    </row>
    <row r="61" spans="1:9" s="19" customFormat="1" ht="15" customHeight="1">
      <c r="A61" s="58" t="s">
        <v>223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205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248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234</v>
      </c>
      <c r="G63" s="86">
        <f>2280-1120</f>
        <v>1160</v>
      </c>
      <c r="H63" s="21"/>
      <c r="I63" s="15"/>
    </row>
    <row r="64" spans="1:9" s="17" customFormat="1" ht="15.75">
      <c r="A64" s="58" t="s">
        <v>206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248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234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207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248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234</v>
      </c>
      <c r="G67" s="86">
        <f>310-180</f>
        <v>130</v>
      </c>
      <c r="H67" s="21"/>
      <c r="I67" s="15"/>
    </row>
    <row r="68" spans="1:9" s="14" customFormat="1" ht="15.75">
      <c r="A68" s="58" t="s">
        <v>169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1690.9</v>
      </c>
      <c r="H68" s="18"/>
      <c r="I68" s="13"/>
    </row>
    <row r="69" spans="1:9" s="16" customFormat="1" ht="25.5">
      <c r="A69" s="58" t="s">
        <v>147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1690.9</v>
      </c>
      <c r="H69" s="21"/>
      <c r="I69" s="15"/>
    </row>
    <row r="70" spans="1:9" s="16" customFormat="1" ht="15.75" customHeight="1">
      <c r="A70" s="58" t="s">
        <v>148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248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234</v>
      </c>
      <c r="G71" s="86">
        <v>250</v>
      </c>
      <c r="H71" s="21"/>
      <c r="I71" s="15"/>
    </row>
    <row r="72" spans="1:9" s="16" customFormat="1" ht="16.5" customHeight="1">
      <c r="A72" s="58" t="s">
        <v>149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248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234</v>
      </c>
      <c r="G73" s="86">
        <v>250</v>
      </c>
      <c r="H73" s="21"/>
      <c r="I73" s="15"/>
    </row>
    <row r="74" spans="1:9" s="16" customFormat="1" ht="15.75">
      <c r="A74" s="58" t="s">
        <v>150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1190.9</v>
      </c>
      <c r="H74" s="21"/>
      <c r="I74" s="15"/>
    </row>
    <row r="75" spans="1:9" s="16" customFormat="1" ht="15.75">
      <c r="A75" s="83" t="s">
        <v>248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234</v>
      </c>
      <c r="G75" s="86">
        <v>1190.9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5042.3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5042.3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576.0999999999999</v>
      </c>
      <c r="H78" s="21"/>
      <c r="I78" s="15"/>
    </row>
    <row r="79" spans="1:9" s="16" customFormat="1" ht="51">
      <c r="A79" s="83" t="s">
        <v>243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232</v>
      </c>
      <c r="G79" s="86">
        <v>454.86</v>
      </c>
      <c r="H79" s="21"/>
      <c r="I79" s="15"/>
    </row>
    <row r="80" spans="1:9" s="16" customFormat="1" ht="25.5">
      <c r="A80" s="83" t="s">
        <v>244</v>
      </c>
      <c r="B80" s="84">
        <v>255</v>
      </c>
      <c r="C80" s="85" t="s">
        <v>25</v>
      </c>
      <c r="D80" s="85" t="s">
        <v>13</v>
      </c>
      <c r="E80" s="85" t="s">
        <v>266</v>
      </c>
      <c r="F80" s="85" t="s">
        <v>233</v>
      </c>
      <c r="G80" s="86">
        <v>105.44</v>
      </c>
      <c r="H80" s="21"/>
      <c r="I80" s="15"/>
    </row>
    <row r="81" spans="1:9" s="16" customFormat="1" ht="15.75">
      <c r="A81" s="83" t="s">
        <v>245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239</v>
      </c>
      <c r="G81" s="86">
        <v>15.8</v>
      </c>
      <c r="H81" s="21"/>
      <c r="I81" s="15"/>
    </row>
    <row r="82" spans="1:9" s="16" customFormat="1" ht="25.5" customHeight="1">
      <c r="A82" s="58" t="s">
        <v>158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243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232</v>
      </c>
      <c r="G83" s="86">
        <v>2731.3</v>
      </c>
      <c r="H83" s="21"/>
      <c r="I83" s="15"/>
    </row>
    <row r="84" spans="1:9" s="16" customFormat="1" ht="25.5">
      <c r="A84" s="83" t="s">
        <v>244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233</v>
      </c>
      <c r="G84" s="86">
        <v>416.8</v>
      </c>
      <c r="H84" s="21"/>
      <c r="I84" s="15"/>
    </row>
    <row r="85" spans="1:9" s="16" customFormat="1" ht="28.5" customHeight="1">
      <c r="A85" s="58" t="s">
        <v>151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243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232</v>
      </c>
      <c r="G86" s="86">
        <v>447.6</v>
      </c>
      <c r="H86" s="21"/>
      <c r="I86" s="15"/>
    </row>
    <row r="87" spans="1:9" s="16" customFormat="1" ht="25.5">
      <c r="A87" s="83" t="s">
        <v>244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233</v>
      </c>
      <c r="G87" s="86">
        <v>71.6</v>
      </c>
      <c r="H87" s="21"/>
      <c r="I87" s="15"/>
    </row>
    <row r="88" spans="1:9" s="16" customFormat="1" ht="27.75" customHeight="1">
      <c r="A88" s="58" t="s">
        <v>170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243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232</v>
      </c>
      <c r="G89" s="86">
        <v>713.8</v>
      </c>
      <c r="H89" s="21"/>
      <c r="I89" s="15"/>
    </row>
    <row r="90" spans="1:9" s="16" customFormat="1" ht="25.5">
      <c r="A90" s="83" t="s">
        <v>244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233</v>
      </c>
      <c r="G90" s="86">
        <v>85.1</v>
      </c>
      <c r="H90" s="21"/>
      <c r="I90" s="15"/>
    </row>
    <row r="91" spans="1:9" s="20" customFormat="1" ht="28.5" customHeight="1">
      <c r="A91" s="63" t="s">
        <v>152</v>
      </c>
      <c r="B91" s="64">
        <v>257</v>
      </c>
      <c r="C91" s="60"/>
      <c r="D91" s="60"/>
      <c r="E91" s="60"/>
      <c r="F91" s="60"/>
      <c r="G91" s="61">
        <f>G92+G121+G126+G149+G161+G180+G189+G200+G209+G229+G232</f>
        <v>100155.63</v>
      </c>
      <c r="H91" s="18"/>
      <c r="I91" s="18"/>
    </row>
    <row r="92" spans="1:9" s="20" customFormat="1" ht="15.75">
      <c r="A92" s="58" t="s">
        <v>162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27672.699999999997</v>
      </c>
      <c r="H92" s="18"/>
      <c r="I92" s="18"/>
    </row>
    <row r="93" spans="1:234" s="14" customFormat="1" ht="25.5">
      <c r="A93" s="58" t="s">
        <v>270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243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232</v>
      </c>
      <c r="G96" s="91">
        <v>1573.7</v>
      </c>
      <c r="H96" s="21"/>
      <c r="I96" s="15"/>
    </row>
    <row r="97" spans="1:9" s="14" customFormat="1" ht="42" customHeight="1">
      <c r="A97" s="58" t="s">
        <v>271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</v>
      </c>
      <c r="H98" s="21"/>
      <c r="I98" s="21"/>
    </row>
    <row r="99" spans="1:9" s="16" customFormat="1" ht="21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243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232</v>
      </c>
      <c r="G100" s="86">
        <v>15300.4</v>
      </c>
      <c r="H100" s="21"/>
      <c r="I100" s="15"/>
    </row>
    <row r="101" spans="1:9" s="16" customFormat="1" ht="25.5">
      <c r="A101" s="83" t="s">
        <v>244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233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</v>
      </c>
      <c r="H102" s="21"/>
      <c r="I102" s="15"/>
    </row>
    <row r="103" spans="1:9" s="16" customFormat="1" ht="51">
      <c r="A103" s="83" t="s">
        <v>243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232</v>
      </c>
      <c r="G103" s="86">
        <v>1222</v>
      </c>
      <c r="H103" s="21"/>
      <c r="I103" s="15"/>
    </row>
    <row r="104" spans="1:9" s="16" customFormat="1" ht="27" customHeight="1">
      <c r="A104" s="58" t="s">
        <v>198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209</v>
      </c>
      <c r="B105" s="59">
        <v>257</v>
      </c>
      <c r="C105" s="60" t="s">
        <v>11</v>
      </c>
      <c r="D105" s="60" t="s">
        <v>13</v>
      </c>
      <c r="E105" s="60" t="s">
        <v>254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208</v>
      </c>
      <c r="B106" s="59">
        <v>257</v>
      </c>
      <c r="C106" s="60" t="s">
        <v>11</v>
      </c>
      <c r="D106" s="60" t="s">
        <v>13</v>
      </c>
      <c r="E106" s="60" t="s">
        <v>254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243</v>
      </c>
      <c r="B107" s="84">
        <v>257</v>
      </c>
      <c r="C107" s="85" t="s">
        <v>11</v>
      </c>
      <c r="D107" s="85" t="s">
        <v>13</v>
      </c>
      <c r="E107" s="85" t="s">
        <v>254</v>
      </c>
      <c r="F107" s="85" t="s">
        <v>232</v>
      </c>
      <c r="G107" s="86">
        <v>908.65</v>
      </c>
      <c r="H107" s="21"/>
      <c r="I107" s="15"/>
    </row>
    <row r="108" spans="1:9" s="17" customFormat="1" ht="25.5">
      <c r="A108" s="83" t="s">
        <v>244</v>
      </c>
      <c r="B108" s="84">
        <v>257</v>
      </c>
      <c r="C108" s="85" t="s">
        <v>11</v>
      </c>
      <c r="D108" s="85" t="s">
        <v>13</v>
      </c>
      <c r="E108" s="85" t="s">
        <v>254</v>
      </c>
      <c r="F108" s="85" t="s">
        <v>233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243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232</v>
      </c>
      <c r="G111" s="86">
        <f>1000-500</f>
        <v>500</v>
      </c>
      <c r="H111" s="21"/>
      <c r="I111" s="15"/>
    </row>
    <row r="112" spans="1:9" s="14" customFormat="1" ht="25.5">
      <c r="A112" s="83" t="s">
        <v>244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233</v>
      </c>
      <c r="G112" s="86">
        <v>500</v>
      </c>
      <c r="H112" s="21"/>
      <c r="I112" s="15"/>
    </row>
    <row r="113" spans="1:9" s="14" customFormat="1" ht="25.5">
      <c r="A113" s="58" t="s">
        <v>303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243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232</v>
      </c>
      <c r="G114" s="86">
        <v>291.35</v>
      </c>
      <c r="H114" s="21"/>
      <c r="I114" s="15"/>
    </row>
    <row r="115" spans="1:9" s="14" customFormat="1" ht="25.5">
      <c r="A115" s="83" t="s">
        <v>244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233</v>
      </c>
      <c r="G115" s="86">
        <v>22.65</v>
      </c>
      <c r="H115" s="21"/>
      <c r="I115" s="15"/>
    </row>
    <row r="116" spans="1:9" s="17" customFormat="1" ht="40.5" customHeight="1">
      <c r="A116" s="58" t="s">
        <v>171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243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232</v>
      </c>
      <c r="G117" s="86">
        <v>88.4</v>
      </c>
      <c r="H117" s="21"/>
      <c r="I117" s="15"/>
    </row>
    <row r="118" spans="1:9" s="17" customFormat="1" ht="25.5">
      <c r="A118" s="83" t="s">
        <v>244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233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245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239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265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243</v>
      </c>
      <c r="B124" s="84">
        <v>257</v>
      </c>
      <c r="C124" s="85" t="s">
        <v>52</v>
      </c>
      <c r="D124" s="85" t="s">
        <v>27</v>
      </c>
      <c r="E124" s="85" t="s">
        <v>265</v>
      </c>
      <c r="F124" s="85" t="s">
        <v>232</v>
      </c>
      <c r="G124" s="86">
        <v>154.37</v>
      </c>
      <c r="H124" s="21"/>
      <c r="I124" s="15"/>
    </row>
    <row r="125" spans="1:9" s="16" customFormat="1" ht="25.5">
      <c r="A125" s="83" t="s">
        <v>244</v>
      </c>
      <c r="B125" s="84">
        <v>257</v>
      </c>
      <c r="C125" s="85" t="s">
        <v>249</v>
      </c>
      <c r="D125" s="85" t="s">
        <v>27</v>
      </c>
      <c r="E125" s="85" t="s">
        <v>265</v>
      </c>
      <c r="F125" s="85" t="s">
        <v>233</v>
      </c>
      <c r="G125" s="86">
        <v>24.43</v>
      </c>
      <c r="H125" s="21"/>
      <c r="I125" s="15"/>
    </row>
    <row r="126" spans="1:9" s="16" customFormat="1" ht="14.25" customHeight="1">
      <c r="A126" s="58" t="s">
        <v>155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4151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1163.5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299</v>
      </c>
      <c r="F128" s="60"/>
      <c r="G128" s="61">
        <f>G129+G130</f>
        <v>1163.5</v>
      </c>
      <c r="H128" s="21"/>
      <c r="I128" s="15"/>
    </row>
    <row r="129" spans="1:9" s="16" customFormat="1" ht="51">
      <c r="A129" s="83" t="s">
        <v>243</v>
      </c>
      <c r="B129" s="84">
        <v>257</v>
      </c>
      <c r="C129" s="85" t="s">
        <v>27</v>
      </c>
      <c r="D129" s="85" t="s">
        <v>42</v>
      </c>
      <c r="E129" s="92" t="s">
        <v>299</v>
      </c>
      <c r="F129" s="85" t="s">
        <v>232</v>
      </c>
      <c r="G129" s="86">
        <v>855.62</v>
      </c>
      <c r="H129" s="21"/>
      <c r="I129" s="15"/>
    </row>
    <row r="130" spans="1:9" s="16" customFormat="1" ht="25.5">
      <c r="A130" s="83" t="s">
        <v>244</v>
      </c>
      <c r="B130" s="84">
        <v>257</v>
      </c>
      <c r="C130" s="85" t="s">
        <v>27</v>
      </c>
      <c r="D130" s="85" t="s">
        <v>42</v>
      </c>
      <c r="E130" s="85" t="s">
        <v>299</v>
      </c>
      <c r="F130" s="85" t="s">
        <v>233</v>
      </c>
      <c r="G130" s="86">
        <v>307.88</v>
      </c>
      <c r="H130" s="21"/>
      <c r="I130" s="15"/>
    </row>
    <row r="131" spans="1:9" s="14" customFormat="1" ht="30.75" customHeight="1">
      <c r="A131" s="58" t="s">
        <v>305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2987.5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2717.5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2717.5</v>
      </c>
      <c r="H133" s="18"/>
      <c r="I133" s="13"/>
    </row>
    <row r="134" spans="1:9" s="16" customFormat="1" ht="51">
      <c r="A134" s="83" t="s">
        <v>243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232</v>
      </c>
      <c r="G134" s="86">
        <v>2228.28</v>
      </c>
      <c r="H134" s="18"/>
      <c r="I134" s="13"/>
    </row>
    <row r="135" spans="1:9" s="16" customFormat="1" ht="25.5">
      <c r="A135" s="83" t="s">
        <v>244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233</v>
      </c>
      <c r="G135" s="86">
        <v>489.22</v>
      </c>
      <c r="H135" s="18"/>
      <c r="I135" s="13"/>
    </row>
    <row r="136" spans="1:9" s="14" customFormat="1" ht="26.25" customHeight="1">
      <c r="A136" s="58" t="s">
        <v>172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173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244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233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50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50</v>
      </c>
      <c r="H140" s="21"/>
      <c r="I140" s="15"/>
    </row>
    <row r="141" spans="1:9" s="16" customFormat="1" ht="30.75" customHeight="1">
      <c r="A141" s="83" t="s">
        <v>244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233</v>
      </c>
      <c r="G141" s="86">
        <f>246.8-196.8</f>
        <v>50</v>
      </c>
      <c r="H141" s="21"/>
      <c r="I141" s="15"/>
    </row>
    <row r="142" spans="1:9" s="16" customFormat="1" ht="20.25" customHeight="1">
      <c r="A142" s="58" t="s">
        <v>210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211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244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233</v>
      </c>
      <c r="G144" s="86">
        <v>20</v>
      </c>
      <c r="H144" s="21"/>
      <c r="I144" s="15"/>
    </row>
    <row r="145" spans="1:9" s="16" customFormat="1" ht="33" customHeight="1">
      <c r="A145" s="58" t="s">
        <v>212</v>
      </c>
      <c r="B145" s="59">
        <v>257</v>
      </c>
      <c r="C145" s="60" t="s">
        <v>27</v>
      </c>
      <c r="D145" s="60" t="s">
        <v>70</v>
      </c>
      <c r="E145" s="60" t="s">
        <v>156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244</v>
      </c>
      <c r="B146" s="84">
        <v>257</v>
      </c>
      <c r="C146" s="85" t="s">
        <v>27</v>
      </c>
      <c r="D146" s="85" t="s">
        <v>70</v>
      </c>
      <c r="E146" s="85" t="s">
        <v>156</v>
      </c>
      <c r="F146" s="85" t="s">
        <v>233</v>
      </c>
      <c r="G146" s="86">
        <v>20</v>
      </c>
      <c r="H146" s="21"/>
      <c r="I146" s="15"/>
    </row>
    <row r="147" spans="1:9" s="16" customFormat="1" ht="39" customHeight="1">
      <c r="A147" s="58" t="s">
        <v>213</v>
      </c>
      <c r="B147" s="59">
        <v>257</v>
      </c>
      <c r="C147" s="60" t="s">
        <v>27</v>
      </c>
      <c r="D147" s="60" t="s">
        <v>70</v>
      </c>
      <c r="E147" s="60" t="s">
        <v>190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244</v>
      </c>
      <c r="B148" s="84">
        <v>257</v>
      </c>
      <c r="C148" s="85" t="s">
        <v>27</v>
      </c>
      <c r="D148" s="85" t="s">
        <v>70</v>
      </c>
      <c r="E148" s="85" t="s">
        <v>190</v>
      </c>
      <c r="F148" s="85" t="s">
        <v>233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G150+G154+G159+G156</f>
        <v>1951.1399999999999</v>
      </c>
      <c r="H149" s="18"/>
      <c r="I149" s="13"/>
    </row>
    <row r="150" spans="1:9" s="16" customFormat="1" ht="30.75" customHeight="1">
      <c r="A150" s="58" t="s">
        <v>144</v>
      </c>
      <c r="B150" s="59">
        <v>257</v>
      </c>
      <c r="C150" s="60" t="s">
        <v>42</v>
      </c>
      <c r="D150" s="60" t="s">
        <v>11</v>
      </c>
      <c r="E150" s="60" t="s">
        <v>145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243</v>
      </c>
      <c r="B151" s="84">
        <v>257</v>
      </c>
      <c r="C151" s="85" t="s">
        <v>42</v>
      </c>
      <c r="D151" s="85" t="s">
        <v>11</v>
      </c>
      <c r="E151" s="85" t="s">
        <v>145</v>
      </c>
      <c r="F151" s="85" t="s">
        <v>232</v>
      </c>
      <c r="G151" s="86">
        <v>291.75</v>
      </c>
      <c r="H151" s="18"/>
      <c r="I151" s="13"/>
    </row>
    <row r="152" spans="1:9" s="16" customFormat="1" ht="25.5">
      <c r="A152" s="83" t="s">
        <v>244</v>
      </c>
      <c r="B152" s="84">
        <v>257</v>
      </c>
      <c r="C152" s="85" t="s">
        <v>42</v>
      </c>
      <c r="D152" s="85" t="s">
        <v>11</v>
      </c>
      <c r="E152" s="85" t="s">
        <v>145</v>
      </c>
      <c r="F152" s="85" t="s">
        <v>233</v>
      </c>
      <c r="G152" s="86">
        <v>47.05</v>
      </c>
      <c r="H152" s="18"/>
      <c r="I152" s="13"/>
    </row>
    <row r="153" spans="1:9" s="16" customFormat="1" ht="16.5" customHeight="1">
      <c r="A153" s="58" t="s">
        <v>195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197</v>
      </c>
      <c r="B154" s="59">
        <v>257</v>
      </c>
      <c r="C154" s="60" t="s">
        <v>42</v>
      </c>
      <c r="D154" s="60" t="s">
        <v>82</v>
      </c>
      <c r="E154" s="60" t="s">
        <v>196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244</v>
      </c>
      <c r="B155" s="55">
        <v>257</v>
      </c>
      <c r="C155" s="56" t="s">
        <v>42</v>
      </c>
      <c r="D155" s="56" t="s">
        <v>82</v>
      </c>
      <c r="E155" s="56" t="s">
        <v>196</v>
      </c>
      <c r="F155" s="56" t="s">
        <v>233</v>
      </c>
      <c r="G155" s="57">
        <v>99.3</v>
      </c>
      <c r="H155" s="18"/>
      <c r="I155" s="13"/>
    </row>
    <row r="156" spans="1:9" s="16" customFormat="1" ht="15.75">
      <c r="A156" s="58" t="s">
        <v>273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</f>
        <v>1413.04</v>
      </c>
      <c r="H156" s="18"/>
      <c r="I156" s="13"/>
    </row>
    <row r="157" spans="1:9" s="16" customFormat="1" ht="25.5">
      <c r="A157" s="54" t="s">
        <v>274</v>
      </c>
      <c r="B157" s="55">
        <v>257</v>
      </c>
      <c r="C157" s="56" t="s">
        <v>42</v>
      </c>
      <c r="D157" s="56" t="s">
        <v>70</v>
      </c>
      <c r="E157" s="56" t="s">
        <v>275</v>
      </c>
      <c r="F157" s="56"/>
      <c r="G157" s="57">
        <f>G158</f>
        <v>1413.04</v>
      </c>
      <c r="H157" s="18"/>
      <c r="I157" s="13"/>
    </row>
    <row r="158" spans="1:9" s="16" customFormat="1" ht="25.5">
      <c r="A158" s="83" t="s">
        <v>244</v>
      </c>
      <c r="B158" s="84">
        <v>257</v>
      </c>
      <c r="C158" s="85" t="s">
        <v>42</v>
      </c>
      <c r="D158" s="85" t="s">
        <v>70</v>
      </c>
      <c r="E158" s="85" t="s">
        <v>275</v>
      </c>
      <c r="F158" s="85" t="s">
        <v>233</v>
      </c>
      <c r="G158" s="86">
        <v>1413.04</v>
      </c>
      <c r="H158" s="18"/>
      <c r="I158" s="13"/>
    </row>
    <row r="159" spans="1:9" s="16" customFormat="1" ht="40.5" customHeight="1">
      <c r="A159" s="58" t="s">
        <v>257</v>
      </c>
      <c r="B159" s="59">
        <v>257</v>
      </c>
      <c r="C159" s="60" t="s">
        <v>42</v>
      </c>
      <c r="D159" s="60" t="s">
        <v>79</v>
      </c>
      <c r="E159" s="60" t="s">
        <v>80</v>
      </c>
      <c r="F159" s="60"/>
      <c r="G159" s="61">
        <f>G160</f>
        <v>100</v>
      </c>
      <c r="H159" s="21"/>
      <c r="I159" s="15"/>
    </row>
    <row r="160" spans="1:9" s="16" customFormat="1" ht="25.5">
      <c r="A160" s="83" t="s">
        <v>246</v>
      </c>
      <c r="B160" s="84">
        <v>257</v>
      </c>
      <c r="C160" s="85" t="s">
        <v>42</v>
      </c>
      <c r="D160" s="85" t="s">
        <v>79</v>
      </c>
      <c r="E160" s="85" t="s">
        <v>80</v>
      </c>
      <c r="F160" s="85" t="s">
        <v>239</v>
      </c>
      <c r="G160" s="86">
        <f>150-50</f>
        <v>100</v>
      </c>
      <c r="H160" s="21"/>
      <c r="I160" s="15"/>
    </row>
    <row r="161" spans="1:9" s="14" customFormat="1" ht="15" customHeight="1">
      <c r="A161" s="58" t="s">
        <v>81</v>
      </c>
      <c r="B161" s="59">
        <v>257</v>
      </c>
      <c r="C161" s="60" t="s">
        <v>82</v>
      </c>
      <c r="D161" s="60" t="s">
        <v>12</v>
      </c>
      <c r="E161" s="60"/>
      <c r="F161" s="60"/>
      <c r="G161" s="61">
        <f>G162+G168</f>
        <v>26080.79</v>
      </c>
      <c r="H161" s="18"/>
      <c r="I161" s="13"/>
    </row>
    <row r="162" spans="1:9" s="14" customFormat="1" ht="16.5" customHeight="1">
      <c r="A162" s="58" t="s">
        <v>83</v>
      </c>
      <c r="B162" s="59">
        <v>257</v>
      </c>
      <c r="C162" s="60" t="s">
        <v>82</v>
      </c>
      <c r="D162" s="60" t="s">
        <v>52</v>
      </c>
      <c r="E162" s="56"/>
      <c r="F162" s="56"/>
      <c r="G162" s="61">
        <f>G165+G163</f>
        <v>1100.88</v>
      </c>
      <c r="H162" s="21"/>
      <c r="I162" s="15"/>
    </row>
    <row r="163" spans="1:9" s="14" customFormat="1" ht="30" customHeight="1">
      <c r="A163" s="58" t="s">
        <v>295</v>
      </c>
      <c r="B163" s="59">
        <v>257</v>
      </c>
      <c r="C163" s="60" t="s">
        <v>82</v>
      </c>
      <c r="D163" s="60" t="s">
        <v>52</v>
      </c>
      <c r="E163" s="60" t="s">
        <v>294</v>
      </c>
      <c r="F163" s="60"/>
      <c r="G163" s="61">
        <f>G164</f>
        <v>1078.98</v>
      </c>
      <c r="H163" s="21"/>
      <c r="I163" s="15"/>
    </row>
    <row r="164" spans="1:9" s="14" customFormat="1" ht="16.5" customHeight="1">
      <c r="A164" s="83" t="s">
        <v>245</v>
      </c>
      <c r="B164" s="84">
        <v>257</v>
      </c>
      <c r="C164" s="85" t="s">
        <v>82</v>
      </c>
      <c r="D164" s="85" t="s">
        <v>52</v>
      </c>
      <c r="E164" s="85" t="s">
        <v>294</v>
      </c>
      <c r="F164" s="85" t="s">
        <v>239</v>
      </c>
      <c r="G164" s="86">
        <f>1000+78.98</f>
        <v>1078.98</v>
      </c>
      <c r="H164" s="21"/>
      <c r="I164" s="15"/>
    </row>
    <row r="165" spans="1:9" s="14" customFormat="1" ht="19.5" customHeight="1">
      <c r="A165" s="58" t="s">
        <v>215</v>
      </c>
      <c r="B165" s="59">
        <v>257</v>
      </c>
      <c r="C165" s="60" t="s">
        <v>82</v>
      </c>
      <c r="D165" s="60" t="s">
        <v>52</v>
      </c>
      <c r="E165" s="60" t="s">
        <v>36</v>
      </c>
      <c r="F165" s="60"/>
      <c r="G165" s="61">
        <f>G166</f>
        <v>21.9</v>
      </c>
      <c r="H165" s="21"/>
      <c r="I165" s="15"/>
    </row>
    <row r="166" spans="1:9" s="14" customFormat="1" ht="19.5" customHeight="1">
      <c r="A166" s="58" t="s">
        <v>214</v>
      </c>
      <c r="B166" s="59">
        <v>257</v>
      </c>
      <c r="C166" s="60" t="s">
        <v>82</v>
      </c>
      <c r="D166" s="60" t="s">
        <v>52</v>
      </c>
      <c r="E166" s="60" t="s">
        <v>84</v>
      </c>
      <c r="F166" s="60"/>
      <c r="G166" s="61">
        <f>G167</f>
        <v>21.9</v>
      </c>
      <c r="H166" s="21"/>
      <c r="I166" s="15"/>
    </row>
    <row r="167" spans="1:9" s="14" customFormat="1" ht="25.5">
      <c r="A167" s="83" t="s">
        <v>244</v>
      </c>
      <c r="B167" s="84">
        <v>257</v>
      </c>
      <c r="C167" s="85" t="s">
        <v>82</v>
      </c>
      <c r="D167" s="85" t="s">
        <v>52</v>
      </c>
      <c r="E167" s="85" t="s">
        <v>84</v>
      </c>
      <c r="F167" s="85" t="s">
        <v>233</v>
      </c>
      <c r="G167" s="86">
        <v>21.9</v>
      </c>
      <c r="H167" s="21"/>
      <c r="I167" s="15"/>
    </row>
    <row r="168" spans="1:9" s="14" customFormat="1" ht="17.25" customHeight="1">
      <c r="A168" s="58" t="s">
        <v>85</v>
      </c>
      <c r="B168" s="59">
        <v>257</v>
      </c>
      <c r="C168" s="60" t="s">
        <v>82</v>
      </c>
      <c r="D168" s="60" t="s">
        <v>82</v>
      </c>
      <c r="E168" s="60"/>
      <c r="F168" s="60"/>
      <c r="G168" s="61">
        <f>G169+G173+G176+G178</f>
        <v>24979.91</v>
      </c>
      <c r="H168" s="18"/>
      <c r="I168" s="13"/>
    </row>
    <row r="169" spans="1:9" s="14" customFormat="1" ht="18.75" customHeight="1">
      <c r="A169" s="58" t="s">
        <v>231</v>
      </c>
      <c r="B169" s="59">
        <v>257</v>
      </c>
      <c r="C169" s="60" t="s">
        <v>82</v>
      </c>
      <c r="D169" s="60" t="s">
        <v>82</v>
      </c>
      <c r="E169" s="60" t="s">
        <v>141</v>
      </c>
      <c r="F169" s="60"/>
      <c r="G169" s="61">
        <f>G170+G171</f>
        <v>2160.35</v>
      </c>
      <c r="H169" s="18"/>
      <c r="I169" s="13"/>
    </row>
    <row r="170" spans="1:9" s="14" customFormat="1" ht="25.5">
      <c r="A170" s="83" t="s">
        <v>244</v>
      </c>
      <c r="B170" s="84">
        <v>257</v>
      </c>
      <c r="C170" s="85" t="s">
        <v>82</v>
      </c>
      <c r="D170" s="85" t="s">
        <v>82</v>
      </c>
      <c r="E170" s="85" t="s">
        <v>141</v>
      </c>
      <c r="F170" s="85" t="s">
        <v>233</v>
      </c>
      <c r="G170" s="86">
        <v>1165.17</v>
      </c>
      <c r="H170" s="18"/>
      <c r="I170" s="13"/>
    </row>
    <row r="171" spans="1:9" s="14" customFormat="1" ht="15.75">
      <c r="A171" s="58" t="s">
        <v>297</v>
      </c>
      <c r="B171" s="59">
        <v>257</v>
      </c>
      <c r="C171" s="60" t="s">
        <v>82</v>
      </c>
      <c r="D171" s="60" t="s">
        <v>82</v>
      </c>
      <c r="E171" s="60" t="s">
        <v>296</v>
      </c>
      <c r="F171" s="60"/>
      <c r="G171" s="61">
        <f>G172</f>
        <v>995.18</v>
      </c>
      <c r="H171" s="18"/>
      <c r="I171" s="13"/>
    </row>
    <row r="172" spans="1:9" s="14" customFormat="1" ht="25.5">
      <c r="A172" s="83" t="s">
        <v>244</v>
      </c>
      <c r="B172" s="84">
        <v>257</v>
      </c>
      <c r="C172" s="85" t="s">
        <v>82</v>
      </c>
      <c r="D172" s="85" t="s">
        <v>82</v>
      </c>
      <c r="E172" s="85" t="s">
        <v>296</v>
      </c>
      <c r="F172" s="85" t="s">
        <v>233</v>
      </c>
      <c r="G172" s="86">
        <v>995.18</v>
      </c>
      <c r="H172" s="18"/>
      <c r="I172" s="13"/>
    </row>
    <row r="173" spans="1:9" s="14" customFormat="1" ht="12.75" customHeight="1">
      <c r="A173" s="58" t="s">
        <v>209</v>
      </c>
      <c r="B173" s="59">
        <v>257</v>
      </c>
      <c r="C173" s="60" t="s">
        <v>82</v>
      </c>
      <c r="D173" s="60" t="s">
        <v>82</v>
      </c>
      <c r="E173" s="60" t="s">
        <v>36</v>
      </c>
      <c r="F173" s="60"/>
      <c r="G173" s="61">
        <f>G174</f>
        <v>3236.96</v>
      </c>
      <c r="H173" s="18"/>
      <c r="I173" s="13"/>
    </row>
    <row r="174" spans="1:9" s="14" customFormat="1" ht="40.5" customHeight="1">
      <c r="A174" s="58" t="s">
        <v>300</v>
      </c>
      <c r="B174" s="59">
        <v>257</v>
      </c>
      <c r="C174" s="60" t="s">
        <v>82</v>
      </c>
      <c r="D174" s="60" t="s">
        <v>82</v>
      </c>
      <c r="E174" s="60" t="s">
        <v>86</v>
      </c>
      <c r="F174" s="60"/>
      <c r="G174" s="61">
        <f>G175</f>
        <v>3236.96</v>
      </c>
      <c r="H174" s="21"/>
      <c r="I174" s="15"/>
    </row>
    <row r="175" spans="1:9" s="14" customFormat="1" ht="25.5">
      <c r="A175" s="83" t="s">
        <v>244</v>
      </c>
      <c r="B175" s="84">
        <v>257</v>
      </c>
      <c r="C175" s="85" t="s">
        <v>82</v>
      </c>
      <c r="D175" s="85" t="s">
        <v>82</v>
      </c>
      <c r="E175" s="85" t="s">
        <v>86</v>
      </c>
      <c r="F175" s="85" t="s">
        <v>233</v>
      </c>
      <c r="G175" s="86">
        <f>8866.4-4216.4-1413.04</f>
        <v>3236.96</v>
      </c>
      <c r="H175" s="21"/>
      <c r="I175" s="15"/>
    </row>
    <row r="176" spans="1:9" s="16" customFormat="1" ht="29.25" customHeight="1">
      <c r="A176" s="58" t="s">
        <v>201</v>
      </c>
      <c r="B176" s="59">
        <v>257</v>
      </c>
      <c r="C176" s="60" t="s">
        <v>82</v>
      </c>
      <c r="D176" s="60" t="s">
        <v>82</v>
      </c>
      <c r="E176" s="60" t="s">
        <v>202</v>
      </c>
      <c r="F176" s="60"/>
      <c r="G176" s="61">
        <f>G177</f>
        <v>14582.6</v>
      </c>
      <c r="H176" s="18"/>
      <c r="I176" s="13"/>
    </row>
    <row r="177" spans="1:9" s="16" customFormat="1" ht="25.5">
      <c r="A177" s="83" t="s">
        <v>244</v>
      </c>
      <c r="B177" s="84">
        <v>257</v>
      </c>
      <c r="C177" s="85" t="s">
        <v>82</v>
      </c>
      <c r="D177" s="85" t="s">
        <v>82</v>
      </c>
      <c r="E177" s="85" t="s">
        <v>202</v>
      </c>
      <c r="F177" s="85" t="s">
        <v>233</v>
      </c>
      <c r="G177" s="86">
        <v>14582.6</v>
      </c>
      <c r="H177" s="21"/>
      <c r="I177" s="15"/>
    </row>
    <row r="178" spans="1:9" s="16" customFormat="1" ht="32.25" customHeight="1">
      <c r="A178" s="58" t="s">
        <v>174</v>
      </c>
      <c r="B178" s="59">
        <v>257</v>
      </c>
      <c r="C178" s="60" t="s">
        <v>82</v>
      </c>
      <c r="D178" s="60" t="s">
        <v>82</v>
      </c>
      <c r="E178" s="60" t="s">
        <v>267</v>
      </c>
      <c r="F178" s="60"/>
      <c r="G178" s="61">
        <f>G179</f>
        <v>5000</v>
      </c>
      <c r="H178" s="18"/>
      <c r="I178" s="13"/>
    </row>
    <row r="179" spans="1:9" s="16" customFormat="1" ht="25.5">
      <c r="A179" s="83" t="s">
        <v>247</v>
      </c>
      <c r="B179" s="84">
        <v>257</v>
      </c>
      <c r="C179" s="85" t="s">
        <v>82</v>
      </c>
      <c r="D179" s="85" t="s">
        <v>82</v>
      </c>
      <c r="E179" s="85" t="s">
        <v>267</v>
      </c>
      <c r="F179" s="85" t="s">
        <v>236</v>
      </c>
      <c r="G179" s="86">
        <v>5000</v>
      </c>
      <c r="H179" s="21"/>
      <c r="I179" s="15"/>
    </row>
    <row r="180" spans="1:9" s="14" customFormat="1" ht="15.75">
      <c r="A180" s="58" t="s">
        <v>88</v>
      </c>
      <c r="B180" s="59">
        <v>257</v>
      </c>
      <c r="C180" s="60" t="s">
        <v>13</v>
      </c>
      <c r="D180" s="60" t="s">
        <v>12</v>
      </c>
      <c r="E180" s="60"/>
      <c r="F180" s="60"/>
      <c r="G180" s="61">
        <f>G181+G185</f>
        <v>352.4</v>
      </c>
      <c r="H180" s="18"/>
      <c r="I180" s="13"/>
    </row>
    <row r="181" spans="1:9" s="16" customFormat="1" ht="27.75" customHeight="1">
      <c r="A181" s="58" t="s">
        <v>89</v>
      </c>
      <c r="B181" s="59">
        <v>257</v>
      </c>
      <c r="C181" s="60" t="s">
        <v>13</v>
      </c>
      <c r="D181" s="60" t="s">
        <v>27</v>
      </c>
      <c r="E181" s="60"/>
      <c r="F181" s="60"/>
      <c r="G181" s="61">
        <f>G182</f>
        <v>38</v>
      </c>
      <c r="H181" s="18"/>
      <c r="I181" s="13"/>
    </row>
    <row r="182" spans="1:9" s="16" customFormat="1" ht="15.75">
      <c r="A182" s="58" t="s">
        <v>216</v>
      </c>
      <c r="B182" s="59">
        <v>257</v>
      </c>
      <c r="C182" s="60" t="s">
        <v>13</v>
      </c>
      <c r="D182" s="60" t="s">
        <v>27</v>
      </c>
      <c r="E182" s="60" t="s">
        <v>36</v>
      </c>
      <c r="F182" s="60"/>
      <c r="G182" s="61">
        <f>G183</f>
        <v>38</v>
      </c>
      <c r="H182" s="21"/>
      <c r="I182" s="15"/>
    </row>
    <row r="183" spans="1:9" s="16" customFormat="1" ht="38.25">
      <c r="A183" s="58" t="s">
        <v>217</v>
      </c>
      <c r="B183" s="59">
        <v>257</v>
      </c>
      <c r="C183" s="60" t="s">
        <v>13</v>
      </c>
      <c r="D183" s="60" t="s">
        <v>27</v>
      </c>
      <c r="E183" s="60" t="s">
        <v>90</v>
      </c>
      <c r="F183" s="60"/>
      <c r="G183" s="61">
        <f>G184</f>
        <v>38</v>
      </c>
      <c r="H183" s="21"/>
      <c r="I183" s="15"/>
    </row>
    <row r="184" spans="1:9" s="16" customFormat="1" ht="25.5">
      <c r="A184" s="83" t="s">
        <v>244</v>
      </c>
      <c r="B184" s="84">
        <v>257</v>
      </c>
      <c r="C184" s="85" t="s">
        <v>13</v>
      </c>
      <c r="D184" s="85" t="s">
        <v>27</v>
      </c>
      <c r="E184" s="85" t="s">
        <v>90</v>
      </c>
      <c r="F184" s="85" t="s">
        <v>233</v>
      </c>
      <c r="G184" s="86">
        <v>38</v>
      </c>
      <c r="H184" s="21"/>
      <c r="I184" s="15"/>
    </row>
    <row r="185" spans="1:9" s="16" customFormat="1" ht="18" customHeight="1">
      <c r="A185" s="58" t="s">
        <v>91</v>
      </c>
      <c r="B185" s="59">
        <v>257</v>
      </c>
      <c r="C185" s="60" t="s">
        <v>13</v>
      </c>
      <c r="D185" s="60" t="s">
        <v>82</v>
      </c>
      <c r="E185" s="56"/>
      <c r="F185" s="56"/>
      <c r="G185" s="61">
        <f>G186</f>
        <v>314.4</v>
      </c>
      <c r="H185" s="18"/>
      <c r="I185" s="13"/>
    </row>
    <row r="186" spans="1:9" s="16" customFormat="1" ht="30.75" customHeight="1">
      <c r="A186" s="58" t="s">
        <v>175</v>
      </c>
      <c r="B186" s="59">
        <v>257</v>
      </c>
      <c r="C186" s="60" t="s">
        <v>13</v>
      </c>
      <c r="D186" s="60" t="s">
        <v>82</v>
      </c>
      <c r="E186" s="60" t="s">
        <v>92</v>
      </c>
      <c r="F186" s="60"/>
      <c r="G186" s="61">
        <f>G187+G188</f>
        <v>314.4</v>
      </c>
      <c r="H186" s="21"/>
      <c r="I186" s="15"/>
    </row>
    <row r="187" spans="1:10" s="16" customFormat="1" ht="51">
      <c r="A187" s="83" t="s">
        <v>243</v>
      </c>
      <c r="B187" s="84">
        <v>257</v>
      </c>
      <c r="C187" s="85" t="s">
        <v>13</v>
      </c>
      <c r="D187" s="85" t="s">
        <v>82</v>
      </c>
      <c r="E187" s="85" t="s">
        <v>92</v>
      </c>
      <c r="F187" s="85" t="s">
        <v>232</v>
      </c>
      <c r="G187" s="86">
        <v>291.95</v>
      </c>
      <c r="H187" s="21"/>
      <c r="I187" s="15"/>
      <c r="J187" s="75"/>
    </row>
    <row r="188" spans="1:9" s="16" customFormat="1" ht="25.5">
      <c r="A188" s="83" t="s">
        <v>244</v>
      </c>
      <c r="B188" s="84">
        <v>257</v>
      </c>
      <c r="C188" s="85" t="s">
        <v>13</v>
      </c>
      <c r="D188" s="85" t="s">
        <v>82</v>
      </c>
      <c r="E188" s="85" t="s">
        <v>92</v>
      </c>
      <c r="F188" s="85" t="s">
        <v>233</v>
      </c>
      <c r="G188" s="86">
        <v>22.45</v>
      </c>
      <c r="H188" s="21"/>
      <c r="I188" s="15"/>
    </row>
    <row r="189" spans="1:9" s="16" customFormat="1" ht="15.75">
      <c r="A189" s="58" t="s">
        <v>93</v>
      </c>
      <c r="B189" s="59">
        <v>257</v>
      </c>
      <c r="C189" s="60" t="s">
        <v>94</v>
      </c>
      <c r="D189" s="60" t="s">
        <v>12</v>
      </c>
      <c r="E189" s="56"/>
      <c r="F189" s="56"/>
      <c r="G189" s="61">
        <f>G190+G194</f>
        <v>3380</v>
      </c>
      <c r="H189" s="18"/>
      <c r="I189" s="13"/>
    </row>
    <row r="190" spans="1:9" s="16" customFormat="1" ht="25.5">
      <c r="A190" s="58" t="s">
        <v>176</v>
      </c>
      <c r="B190" s="59">
        <v>257</v>
      </c>
      <c r="C190" s="60" t="s">
        <v>94</v>
      </c>
      <c r="D190" s="60" t="s">
        <v>82</v>
      </c>
      <c r="E190" s="60"/>
      <c r="F190" s="60"/>
      <c r="G190" s="61">
        <f>G192</f>
        <v>100</v>
      </c>
      <c r="H190" s="18"/>
      <c r="I190" s="13"/>
    </row>
    <row r="191" spans="1:9" s="16" customFormat="1" ht="19.5" customHeight="1">
      <c r="A191" s="58" t="s">
        <v>223</v>
      </c>
      <c r="B191" s="59">
        <v>257</v>
      </c>
      <c r="C191" s="60" t="s">
        <v>94</v>
      </c>
      <c r="D191" s="60" t="s">
        <v>82</v>
      </c>
      <c r="E191" s="60" t="s">
        <v>36</v>
      </c>
      <c r="F191" s="60"/>
      <c r="G191" s="61">
        <f>G192</f>
        <v>100</v>
      </c>
      <c r="H191" s="21"/>
      <c r="I191" s="15"/>
    </row>
    <row r="192" spans="1:9" s="16" customFormat="1" ht="29.25" customHeight="1">
      <c r="A192" s="58" t="s">
        <v>218</v>
      </c>
      <c r="B192" s="59">
        <v>257</v>
      </c>
      <c r="C192" s="60" t="s">
        <v>94</v>
      </c>
      <c r="D192" s="60" t="s">
        <v>82</v>
      </c>
      <c r="E192" s="60" t="s">
        <v>95</v>
      </c>
      <c r="F192" s="60"/>
      <c r="G192" s="61">
        <f>G193</f>
        <v>100</v>
      </c>
      <c r="H192" s="21"/>
      <c r="I192" s="15"/>
    </row>
    <row r="193" spans="1:9" s="16" customFormat="1" ht="25.5">
      <c r="A193" s="83" t="s">
        <v>244</v>
      </c>
      <c r="B193" s="84">
        <v>257</v>
      </c>
      <c r="C193" s="85" t="s">
        <v>94</v>
      </c>
      <c r="D193" s="85" t="s">
        <v>82</v>
      </c>
      <c r="E193" s="85" t="s">
        <v>95</v>
      </c>
      <c r="F193" s="85" t="s">
        <v>233</v>
      </c>
      <c r="G193" s="86">
        <f>200-100</f>
        <v>100</v>
      </c>
      <c r="H193" s="21"/>
      <c r="I193" s="15"/>
    </row>
    <row r="194" spans="1:9" s="16" customFormat="1" ht="19.5" customHeight="1">
      <c r="A194" s="58" t="s">
        <v>111</v>
      </c>
      <c r="B194" s="59">
        <v>257</v>
      </c>
      <c r="C194" s="60" t="s">
        <v>94</v>
      </c>
      <c r="D194" s="60" t="s">
        <v>94</v>
      </c>
      <c r="E194" s="56"/>
      <c r="F194" s="56"/>
      <c r="G194" s="61">
        <f>G195+G197</f>
        <v>3280</v>
      </c>
      <c r="H194" s="21"/>
      <c r="I194" s="15"/>
    </row>
    <row r="195" spans="1:9" s="16" customFormat="1" ht="19.5" customHeight="1">
      <c r="A195" s="58" t="s">
        <v>142</v>
      </c>
      <c r="B195" s="59">
        <v>257</v>
      </c>
      <c r="C195" s="60" t="s">
        <v>94</v>
      </c>
      <c r="D195" s="60" t="s">
        <v>94</v>
      </c>
      <c r="E195" s="60" t="s">
        <v>143</v>
      </c>
      <c r="F195" s="60"/>
      <c r="G195" s="61">
        <f>G196</f>
        <v>2900</v>
      </c>
      <c r="H195" s="21"/>
      <c r="I195" s="15"/>
    </row>
    <row r="196" spans="1:9" s="16" customFormat="1" ht="25.5">
      <c r="A196" s="83" t="s">
        <v>246</v>
      </c>
      <c r="B196" s="84">
        <v>257</v>
      </c>
      <c r="C196" s="85" t="s">
        <v>94</v>
      </c>
      <c r="D196" s="85" t="s">
        <v>94</v>
      </c>
      <c r="E196" s="85" t="s">
        <v>143</v>
      </c>
      <c r="F196" s="85" t="s">
        <v>237</v>
      </c>
      <c r="G196" s="86">
        <f>350+50+2500</f>
        <v>2900</v>
      </c>
      <c r="H196" s="21"/>
      <c r="I196" s="15"/>
    </row>
    <row r="197" spans="1:9" s="14" customFormat="1" ht="15.75" customHeight="1">
      <c r="A197" s="58" t="s">
        <v>223</v>
      </c>
      <c r="B197" s="59">
        <v>257</v>
      </c>
      <c r="C197" s="60" t="s">
        <v>94</v>
      </c>
      <c r="D197" s="60" t="s">
        <v>94</v>
      </c>
      <c r="E197" s="60" t="s">
        <v>36</v>
      </c>
      <c r="F197" s="60"/>
      <c r="G197" s="61">
        <f>G198</f>
        <v>380</v>
      </c>
      <c r="H197" s="18"/>
      <c r="I197" s="13"/>
    </row>
    <row r="198" spans="1:9" s="14" customFormat="1" ht="27" customHeight="1">
      <c r="A198" s="58" t="s">
        <v>219</v>
      </c>
      <c r="B198" s="59">
        <v>257</v>
      </c>
      <c r="C198" s="60" t="s">
        <v>94</v>
      </c>
      <c r="D198" s="60" t="s">
        <v>94</v>
      </c>
      <c r="E198" s="60" t="s">
        <v>96</v>
      </c>
      <c r="F198" s="60"/>
      <c r="G198" s="61">
        <f>G199</f>
        <v>380</v>
      </c>
      <c r="H198" s="21"/>
      <c r="I198" s="15"/>
    </row>
    <row r="199" spans="1:9" s="14" customFormat="1" ht="25.5">
      <c r="A199" s="83" t="s">
        <v>244</v>
      </c>
      <c r="B199" s="84">
        <v>257</v>
      </c>
      <c r="C199" s="85" t="s">
        <v>94</v>
      </c>
      <c r="D199" s="85" t="s">
        <v>94</v>
      </c>
      <c r="E199" s="85" t="s">
        <v>96</v>
      </c>
      <c r="F199" s="85" t="s">
        <v>233</v>
      </c>
      <c r="G199" s="86">
        <v>380</v>
      </c>
      <c r="H199" s="21"/>
      <c r="I199" s="15"/>
    </row>
    <row r="200" spans="1:9" s="14" customFormat="1" ht="15.75">
      <c r="A200" s="58" t="s">
        <v>114</v>
      </c>
      <c r="B200" s="59">
        <v>257</v>
      </c>
      <c r="C200" s="60" t="s">
        <v>115</v>
      </c>
      <c r="D200" s="60" t="s">
        <v>12</v>
      </c>
      <c r="E200" s="60"/>
      <c r="F200" s="60"/>
      <c r="G200" s="61">
        <f>G201</f>
        <v>16200</v>
      </c>
      <c r="H200" s="18"/>
      <c r="I200" s="13"/>
    </row>
    <row r="201" spans="1:9" s="14" customFormat="1" ht="15.75">
      <c r="A201" s="58" t="s">
        <v>116</v>
      </c>
      <c r="B201" s="59">
        <v>257</v>
      </c>
      <c r="C201" s="60" t="s">
        <v>115</v>
      </c>
      <c r="D201" s="60" t="s">
        <v>11</v>
      </c>
      <c r="E201" s="60"/>
      <c r="F201" s="60"/>
      <c r="G201" s="61">
        <f>G203+G207</f>
        <v>16200</v>
      </c>
      <c r="H201" s="18"/>
      <c r="I201" s="13"/>
    </row>
    <row r="202" spans="1:9" s="16" customFormat="1" ht="28.5" customHeight="1">
      <c r="A202" s="58" t="s">
        <v>191</v>
      </c>
      <c r="B202" s="59">
        <v>257</v>
      </c>
      <c r="C202" s="60" t="s">
        <v>115</v>
      </c>
      <c r="D202" s="60" t="s">
        <v>11</v>
      </c>
      <c r="E202" s="60" t="s">
        <v>117</v>
      </c>
      <c r="F202" s="60"/>
      <c r="G202" s="61">
        <f>G203</f>
        <v>16000</v>
      </c>
      <c r="H202" s="21"/>
      <c r="I202" s="15"/>
    </row>
    <row r="203" spans="1:9" s="16" customFormat="1" ht="16.5" customHeight="1">
      <c r="A203" s="58" t="s">
        <v>123</v>
      </c>
      <c r="B203" s="59">
        <v>257</v>
      </c>
      <c r="C203" s="60" t="s">
        <v>115</v>
      </c>
      <c r="D203" s="60" t="s">
        <v>11</v>
      </c>
      <c r="E203" s="60" t="s">
        <v>188</v>
      </c>
      <c r="F203" s="60"/>
      <c r="G203" s="61">
        <f>G204</f>
        <v>16000</v>
      </c>
      <c r="H203" s="21"/>
      <c r="I203" s="15"/>
    </row>
    <row r="204" spans="1:9" s="16" customFormat="1" ht="29.25" customHeight="1">
      <c r="A204" s="58" t="s">
        <v>194</v>
      </c>
      <c r="B204" s="59">
        <v>257</v>
      </c>
      <c r="C204" s="60" t="s">
        <v>115</v>
      </c>
      <c r="D204" s="60" t="s">
        <v>11</v>
      </c>
      <c r="E204" s="60" t="s">
        <v>189</v>
      </c>
      <c r="F204" s="60"/>
      <c r="G204" s="61">
        <f>G205</f>
        <v>16000</v>
      </c>
      <c r="H204" s="21"/>
      <c r="I204" s="15"/>
    </row>
    <row r="205" spans="1:9" s="16" customFormat="1" ht="25.5">
      <c r="A205" s="83" t="s">
        <v>246</v>
      </c>
      <c r="B205" s="84">
        <v>257</v>
      </c>
      <c r="C205" s="85" t="s">
        <v>115</v>
      </c>
      <c r="D205" s="85" t="s">
        <v>11</v>
      </c>
      <c r="E205" s="85" t="s">
        <v>189</v>
      </c>
      <c r="F205" s="85" t="s">
        <v>237</v>
      </c>
      <c r="G205" s="86">
        <f>13450+2550</f>
        <v>16000</v>
      </c>
      <c r="H205" s="21"/>
      <c r="I205" s="15"/>
    </row>
    <row r="206" spans="1:9" s="16" customFormat="1" ht="15.75">
      <c r="A206" s="58" t="s">
        <v>262</v>
      </c>
      <c r="B206" s="59">
        <v>257</v>
      </c>
      <c r="C206" s="60" t="s">
        <v>115</v>
      </c>
      <c r="D206" s="60" t="s">
        <v>11</v>
      </c>
      <c r="E206" s="60" t="s">
        <v>36</v>
      </c>
      <c r="F206" s="60"/>
      <c r="G206" s="61">
        <f>G207</f>
        <v>200</v>
      </c>
      <c r="H206" s="21"/>
      <c r="I206" s="15"/>
    </row>
    <row r="207" spans="1:9" s="16" customFormat="1" ht="38.25">
      <c r="A207" s="58" t="s">
        <v>263</v>
      </c>
      <c r="B207" s="59">
        <v>257</v>
      </c>
      <c r="C207" s="60" t="s">
        <v>115</v>
      </c>
      <c r="D207" s="60" t="s">
        <v>11</v>
      </c>
      <c r="E207" s="60" t="s">
        <v>264</v>
      </c>
      <c r="F207" s="56"/>
      <c r="G207" s="57">
        <f>G208</f>
        <v>200</v>
      </c>
      <c r="H207" s="21"/>
      <c r="I207" s="21"/>
    </row>
    <row r="208" spans="1:9" s="16" customFormat="1" ht="25.5">
      <c r="A208" s="83" t="s">
        <v>246</v>
      </c>
      <c r="B208" s="84">
        <v>257</v>
      </c>
      <c r="C208" s="85" t="s">
        <v>115</v>
      </c>
      <c r="D208" s="85" t="s">
        <v>11</v>
      </c>
      <c r="E208" s="85" t="s">
        <v>264</v>
      </c>
      <c r="F208" s="85" t="s">
        <v>237</v>
      </c>
      <c r="G208" s="86">
        <v>200</v>
      </c>
      <c r="H208" s="21"/>
      <c r="I208" s="21"/>
    </row>
    <row r="209" spans="1:9" s="14" customFormat="1" ht="15.75" customHeight="1">
      <c r="A209" s="58" t="s">
        <v>119</v>
      </c>
      <c r="B209" s="59">
        <v>257</v>
      </c>
      <c r="C209" s="60" t="s">
        <v>70</v>
      </c>
      <c r="D209" s="60" t="s">
        <v>12</v>
      </c>
      <c r="E209" s="56"/>
      <c r="F209" s="56"/>
      <c r="G209" s="61">
        <f>G210+G215</f>
        <v>16486.8</v>
      </c>
      <c r="H209" s="21"/>
      <c r="I209" s="15"/>
    </row>
    <row r="210" spans="1:9" s="14" customFormat="1" ht="15.75" customHeight="1">
      <c r="A210" s="58" t="s">
        <v>120</v>
      </c>
      <c r="B210" s="59">
        <v>257</v>
      </c>
      <c r="C210" s="60" t="s">
        <v>70</v>
      </c>
      <c r="D210" s="60" t="s">
        <v>11</v>
      </c>
      <c r="E210" s="56"/>
      <c r="F210" s="56"/>
      <c r="G210" s="61">
        <f>G213</f>
        <v>14399.5</v>
      </c>
      <c r="H210" s="21"/>
      <c r="I210" s="15"/>
    </row>
    <row r="211" spans="1:9" s="14" customFormat="1" ht="19.5" customHeight="1">
      <c r="A211" s="58" t="s">
        <v>121</v>
      </c>
      <c r="B211" s="59">
        <v>257</v>
      </c>
      <c r="C211" s="60" t="s">
        <v>70</v>
      </c>
      <c r="D211" s="60" t="s">
        <v>11</v>
      </c>
      <c r="E211" s="60" t="s">
        <v>122</v>
      </c>
      <c r="F211" s="56"/>
      <c r="G211" s="61">
        <f>G212</f>
        <v>14399.5</v>
      </c>
      <c r="H211" s="21"/>
      <c r="I211" s="15"/>
    </row>
    <row r="212" spans="1:9" s="14" customFormat="1" ht="15.75" customHeight="1">
      <c r="A212" s="58" t="s">
        <v>123</v>
      </c>
      <c r="B212" s="59">
        <v>257</v>
      </c>
      <c r="C212" s="60" t="s">
        <v>70</v>
      </c>
      <c r="D212" s="60" t="s">
        <v>11</v>
      </c>
      <c r="E212" s="60" t="s">
        <v>124</v>
      </c>
      <c r="F212" s="56"/>
      <c r="G212" s="61">
        <f>G213</f>
        <v>14399.5</v>
      </c>
      <c r="H212" s="21"/>
      <c r="I212" s="15"/>
    </row>
    <row r="213" spans="1:9" s="14" customFormat="1" ht="30" customHeight="1">
      <c r="A213" s="58" t="s">
        <v>125</v>
      </c>
      <c r="B213" s="59">
        <v>257</v>
      </c>
      <c r="C213" s="60" t="s">
        <v>70</v>
      </c>
      <c r="D213" s="60" t="s">
        <v>11</v>
      </c>
      <c r="E213" s="60" t="s">
        <v>126</v>
      </c>
      <c r="F213" s="56"/>
      <c r="G213" s="61">
        <f>G214</f>
        <v>14399.5</v>
      </c>
      <c r="H213" s="21"/>
      <c r="I213" s="15"/>
    </row>
    <row r="214" spans="1:9" s="14" customFormat="1" ht="25.5">
      <c r="A214" s="83" t="s">
        <v>246</v>
      </c>
      <c r="B214" s="84">
        <v>257</v>
      </c>
      <c r="C214" s="85" t="s">
        <v>70</v>
      </c>
      <c r="D214" s="85" t="s">
        <v>11</v>
      </c>
      <c r="E214" s="85" t="s">
        <v>126</v>
      </c>
      <c r="F214" s="85" t="s">
        <v>237</v>
      </c>
      <c r="G214" s="86">
        <v>14399.5</v>
      </c>
      <c r="H214" s="21"/>
      <c r="I214" s="15"/>
    </row>
    <row r="215" spans="1:9" s="14" customFormat="1" ht="15.75" customHeight="1">
      <c r="A215" s="58" t="s">
        <v>177</v>
      </c>
      <c r="B215" s="59">
        <v>257</v>
      </c>
      <c r="C215" s="60" t="s">
        <v>70</v>
      </c>
      <c r="D215" s="60" t="s">
        <v>70</v>
      </c>
      <c r="E215" s="56"/>
      <c r="F215" s="56"/>
      <c r="G215" s="61">
        <f>G216</f>
        <v>2087.3</v>
      </c>
      <c r="H215" s="21"/>
      <c r="I215" s="15"/>
    </row>
    <row r="216" spans="1:9" s="14" customFormat="1" ht="15.75" customHeight="1">
      <c r="A216" s="58" t="s">
        <v>223</v>
      </c>
      <c r="B216" s="59">
        <v>257</v>
      </c>
      <c r="C216" s="60" t="s">
        <v>70</v>
      </c>
      <c r="D216" s="60" t="s">
        <v>70</v>
      </c>
      <c r="E216" s="60" t="s">
        <v>36</v>
      </c>
      <c r="F216" s="56"/>
      <c r="G216" s="61">
        <f>G217+G219+G221+G223+G225+G227</f>
        <v>2087.3</v>
      </c>
      <c r="H216" s="21"/>
      <c r="I216" s="15"/>
    </row>
    <row r="217" spans="1:9" s="14" customFormat="1" ht="51.75" customHeight="1">
      <c r="A217" s="65" t="s">
        <v>255</v>
      </c>
      <c r="B217" s="59">
        <v>257</v>
      </c>
      <c r="C217" s="60" t="s">
        <v>70</v>
      </c>
      <c r="D217" s="60" t="s">
        <v>70</v>
      </c>
      <c r="E217" s="60" t="s">
        <v>127</v>
      </c>
      <c r="F217" s="56"/>
      <c r="G217" s="61">
        <f>G218</f>
        <v>200</v>
      </c>
      <c r="H217" s="21"/>
      <c r="I217" s="15"/>
    </row>
    <row r="218" spans="1:9" s="14" customFormat="1" ht="25.5">
      <c r="A218" s="83" t="s">
        <v>246</v>
      </c>
      <c r="B218" s="84">
        <v>257</v>
      </c>
      <c r="C218" s="85" t="s">
        <v>70</v>
      </c>
      <c r="D218" s="85" t="s">
        <v>70</v>
      </c>
      <c r="E218" s="85" t="s">
        <v>127</v>
      </c>
      <c r="F218" s="85" t="s">
        <v>237</v>
      </c>
      <c r="G218" s="86">
        <f>374.3-174.3</f>
        <v>200</v>
      </c>
      <c r="H218" s="21"/>
      <c r="I218" s="15"/>
    </row>
    <row r="219" spans="1:9" s="14" customFormat="1" ht="25.5">
      <c r="A219" s="58" t="s">
        <v>220</v>
      </c>
      <c r="B219" s="59">
        <v>257</v>
      </c>
      <c r="C219" s="60" t="s">
        <v>70</v>
      </c>
      <c r="D219" s="60" t="s">
        <v>70</v>
      </c>
      <c r="E219" s="60" t="s">
        <v>128</v>
      </c>
      <c r="F219" s="56"/>
      <c r="G219" s="61">
        <f>G220</f>
        <v>100</v>
      </c>
      <c r="H219" s="21"/>
      <c r="I219" s="15"/>
    </row>
    <row r="220" spans="1:9" s="14" customFormat="1" ht="25.5">
      <c r="A220" s="83" t="s">
        <v>246</v>
      </c>
      <c r="B220" s="84">
        <v>257</v>
      </c>
      <c r="C220" s="85" t="s">
        <v>70</v>
      </c>
      <c r="D220" s="85" t="s">
        <v>70</v>
      </c>
      <c r="E220" s="85" t="s">
        <v>128</v>
      </c>
      <c r="F220" s="85" t="s">
        <v>237</v>
      </c>
      <c r="G220" s="86">
        <f>299-199</f>
        <v>100</v>
      </c>
      <c r="H220" s="21"/>
      <c r="I220" s="15"/>
    </row>
    <row r="221" spans="1:9" s="14" customFormat="1" ht="15.75">
      <c r="A221" s="58" t="s">
        <v>221</v>
      </c>
      <c r="B221" s="59">
        <v>257</v>
      </c>
      <c r="C221" s="60" t="s">
        <v>70</v>
      </c>
      <c r="D221" s="60" t="s">
        <v>70</v>
      </c>
      <c r="E221" s="60" t="s">
        <v>129</v>
      </c>
      <c r="F221" s="56"/>
      <c r="G221" s="61">
        <f>G222</f>
        <v>1386</v>
      </c>
      <c r="H221" s="21"/>
      <c r="I221" s="15"/>
    </row>
    <row r="222" spans="1:9" s="14" customFormat="1" ht="25.5">
      <c r="A222" s="83" t="s">
        <v>246</v>
      </c>
      <c r="B222" s="84">
        <v>257</v>
      </c>
      <c r="C222" s="85" t="s">
        <v>70</v>
      </c>
      <c r="D222" s="85" t="s">
        <v>70</v>
      </c>
      <c r="E222" s="85" t="s">
        <v>129</v>
      </c>
      <c r="F222" s="85" t="s">
        <v>237</v>
      </c>
      <c r="G222" s="86">
        <v>1386</v>
      </c>
      <c r="H222" s="21"/>
      <c r="I222" s="15"/>
    </row>
    <row r="223" spans="1:9" s="14" customFormat="1" ht="31.5" customHeight="1">
      <c r="A223" s="58" t="s">
        <v>298</v>
      </c>
      <c r="B223" s="59">
        <v>257</v>
      </c>
      <c r="C223" s="60" t="s">
        <v>70</v>
      </c>
      <c r="D223" s="60" t="s">
        <v>70</v>
      </c>
      <c r="E223" s="60" t="s">
        <v>130</v>
      </c>
      <c r="F223" s="56"/>
      <c r="G223" s="61">
        <f>G224</f>
        <v>118.7</v>
      </c>
      <c r="H223" s="21"/>
      <c r="I223" s="15"/>
    </row>
    <row r="224" spans="1:9" s="14" customFormat="1" ht="25.5">
      <c r="A224" s="83" t="s">
        <v>246</v>
      </c>
      <c r="B224" s="84">
        <v>257</v>
      </c>
      <c r="C224" s="85" t="s">
        <v>70</v>
      </c>
      <c r="D224" s="85" t="s">
        <v>70</v>
      </c>
      <c r="E224" s="85" t="s">
        <v>130</v>
      </c>
      <c r="F224" s="85" t="s">
        <v>237</v>
      </c>
      <c r="G224" s="86">
        <v>118.7</v>
      </c>
      <c r="H224" s="21"/>
      <c r="I224" s="15"/>
    </row>
    <row r="225" spans="1:9" s="14" customFormat="1" ht="15.75">
      <c r="A225" s="58" t="s">
        <v>260</v>
      </c>
      <c r="B225" s="59">
        <v>257</v>
      </c>
      <c r="C225" s="60" t="s">
        <v>70</v>
      </c>
      <c r="D225" s="60" t="s">
        <v>70</v>
      </c>
      <c r="E225" s="60" t="s">
        <v>131</v>
      </c>
      <c r="F225" s="56"/>
      <c r="G225" s="61">
        <f>G226</f>
        <v>134.3</v>
      </c>
      <c r="H225" s="21"/>
      <c r="I225" s="15"/>
    </row>
    <row r="226" spans="1:9" s="14" customFormat="1" ht="25.5">
      <c r="A226" s="83" t="s">
        <v>246</v>
      </c>
      <c r="B226" s="84">
        <v>257</v>
      </c>
      <c r="C226" s="85" t="s">
        <v>70</v>
      </c>
      <c r="D226" s="85" t="s">
        <v>70</v>
      </c>
      <c r="E226" s="85" t="s">
        <v>131</v>
      </c>
      <c r="F226" s="85" t="s">
        <v>237</v>
      </c>
      <c r="G226" s="86">
        <f>334.3-200</f>
        <v>134.3</v>
      </c>
      <c r="H226" s="21"/>
      <c r="I226" s="15"/>
    </row>
    <row r="227" spans="1:9" s="14" customFormat="1" ht="25.5">
      <c r="A227" s="58" t="s">
        <v>222</v>
      </c>
      <c r="B227" s="59">
        <v>257</v>
      </c>
      <c r="C227" s="60" t="s">
        <v>70</v>
      </c>
      <c r="D227" s="60" t="s">
        <v>70</v>
      </c>
      <c r="E227" s="60" t="s">
        <v>132</v>
      </c>
      <c r="F227" s="56"/>
      <c r="G227" s="61">
        <f>G228</f>
        <v>148.3</v>
      </c>
      <c r="H227" s="21"/>
      <c r="I227" s="15"/>
    </row>
    <row r="228" spans="1:9" s="14" customFormat="1" ht="25.5">
      <c r="A228" s="83" t="s">
        <v>246</v>
      </c>
      <c r="B228" s="84">
        <v>257</v>
      </c>
      <c r="C228" s="85" t="s">
        <v>70</v>
      </c>
      <c r="D228" s="85" t="s">
        <v>70</v>
      </c>
      <c r="E228" s="85" t="s">
        <v>132</v>
      </c>
      <c r="F228" s="85" t="s">
        <v>237</v>
      </c>
      <c r="G228" s="86">
        <f>248.3-100</f>
        <v>148.3</v>
      </c>
      <c r="H228" s="21"/>
      <c r="I228" s="15"/>
    </row>
    <row r="229" spans="1:9" s="14" customFormat="1" ht="15.75" customHeight="1">
      <c r="A229" s="58" t="s">
        <v>47</v>
      </c>
      <c r="B229" s="59">
        <v>257</v>
      </c>
      <c r="C229" s="60" t="s">
        <v>25</v>
      </c>
      <c r="D229" s="60" t="s">
        <v>12</v>
      </c>
      <c r="E229" s="56"/>
      <c r="F229" s="56"/>
      <c r="G229" s="61">
        <f>G230</f>
        <v>200</v>
      </c>
      <c r="H229" s="21"/>
      <c r="I229" s="15"/>
    </row>
    <row r="230" spans="1:9" s="14" customFormat="1" ht="30" customHeight="1">
      <c r="A230" s="58" t="s">
        <v>87</v>
      </c>
      <c r="B230" s="59">
        <v>257</v>
      </c>
      <c r="C230" s="60" t="s">
        <v>25</v>
      </c>
      <c r="D230" s="60" t="s">
        <v>13</v>
      </c>
      <c r="E230" s="60" t="s">
        <v>267</v>
      </c>
      <c r="F230" s="60"/>
      <c r="G230" s="61">
        <f>G231</f>
        <v>200</v>
      </c>
      <c r="H230" s="18"/>
      <c r="I230" s="13"/>
    </row>
    <row r="231" spans="1:9" s="14" customFormat="1" ht="15.75" customHeight="1">
      <c r="A231" s="83" t="s">
        <v>248</v>
      </c>
      <c r="B231" s="84">
        <v>257</v>
      </c>
      <c r="C231" s="85" t="s">
        <v>25</v>
      </c>
      <c r="D231" s="85" t="s">
        <v>13</v>
      </c>
      <c r="E231" s="85" t="s">
        <v>267</v>
      </c>
      <c r="F231" s="85" t="s">
        <v>234</v>
      </c>
      <c r="G231" s="86">
        <v>200</v>
      </c>
      <c r="H231" s="21"/>
      <c r="I231" s="15"/>
    </row>
    <row r="232" spans="1:9" s="14" customFormat="1" ht="15.75">
      <c r="A232" s="58" t="s">
        <v>97</v>
      </c>
      <c r="B232" s="60" t="s">
        <v>63</v>
      </c>
      <c r="C232" s="60" t="s">
        <v>79</v>
      </c>
      <c r="D232" s="60" t="s">
        <v>12</v>
      </c>
      <c r="E232" s="60"/>
      <c r="F232" s="56"/>
      <c r="G232" s="67">
        <f>G233</f>
        <v>3502</v>
      </c>
      <c r="H232" s="66"/>
      <c r="I232" s="22"/>
    </row>
    <row r="233" spans="1:9" s="14" customFormat="1" ht="15.75">
      <c r="A233" s="58" t="s">
        <v>98</v>
      </c>
      <c r="B233" s="60" t="s">
        <v>63</v>
      </c>
      <c r="C233" s="60" t="s">
        <v>79</v>
      </c>
      <c r="D233" s="60" t="s">
        <v>42</v>
      </c>
      <c r="E233" s="60"/>
      <c r="F233" s="56"/>
      <c r="G233" s="67">
        <f>G234</f>
        <v>3502</v>
      </c>
      <c r="H233" s="66"/>
      <c r="I233" s="22"/>
    </row>
    <row r="234" spans="1:9" s="16" customFormat="1" ht="25.5">
      <c r="A234" s="83" t="s">
        <v>246</v>
      </c>
      <c r="B234" s="85" t="s">
        <v>63</v>
      </c>
      <c r="C234" s="85" t="s">
        <v>79</v>
      </c>
      <c r="D234" s="85" t="s">
        <v>42</v>
      </c>
      <c r="E234" s="85" t="s">
        <v>99</v>
      </c>
      <c r="F234" s="85" t="s">
        <v>237</v>
      </c>
      <c r="G234" s="94">
        <v>3502</v>
      </c>
      <c r="H234" s="69"/>
      <c r="I234" s="23"/>
    </row>
    <row r="235" spans="1:9" s="16" customFormat="1" ht="15.75">
      <c r="A235" s="62" t="s">
        <v>235</v>
      </c>
      <c r="B235" s="60" t="s">
        <v>238</v>
      </c>
      <c r="C235" s="56"/>
      <c r="D235" s="56"/>
      <c r="E235" s="56"/>
      <c r="F235" s="56"/>
      <c r="G235" s="67">
        <f>G236</f>
        <v>758.73</v>
      </c>
      <c r="H235" s="69"/>
      <c r="I235" s="23"/>
    </row>
    <row r="236" spans="1:9" s="16" customFormat="1" ht="25.5">
      <c r="A236" s="70" t="s">
        <v>55</v>
      </c>
      <c r="B236" s="60" t="s">
        <v>238</v>
      </c>
      <c r="C236" s="60" t="s">
        <v>11</v>
      </c>
      <c r="D236" s="60" t="s">
        <v>27</v>
      </c>
      <c r="E236" s="56"/>
      <c r="F236" s="56"/>
      <c r="G236" s="68">
        <f>G237</f>
        <v>758.73</v>
      </c>
      <c r="H236" s="69"/>
      <c r="I236" s="23"/>
    </row>
    <row r="237" spans="1:9" s="16" customFormat="1" ht="25.5">
      <c r="A237" s="71" t="s">
        <v>56</v>
      </c>
      <c r="B237" s="60" t="s">
        <v>238</v>
      </c>
      <c r="C237" s="60" t="s">
        <v>11</v>
      </c>
      <c r="D237" s="60" t="s">
        <v>27</v>
      </c>
      <c r="E237" s="56" t="s">
        <v>14</v>
      </c>
      <c r="F237" s="56"/>
      <c r="G237" s="68">
        <f>G238</f>
        <v>758.73</v>
      </c>
      <c r="H237" s="69"/>
      <c r="I237" s="23"/>
    </row>
    <row r="238" spans="1:9" s="16" customFormat="1" ht="15.75">
      <c r="A238" s="70" t="s">
        <v>15</v>
      </c>
      <c r="B238" s="60" t="s">
        <v>238</v>
      </c>
      <c r="C238" s="60" t="s">
        <v>11</v>
      </c>
      <c r="D238" s="60" t="s">
        <v>27</v>
      </c>
      <c r="E238" s="60" t="s">
        <v>16</v>
      </c>
      <c r="F238" s="60"/>
      <c r="G238" s="67">
        <f>G239+G240</f>
        <v>758.73</v>
      </c>
      <c r="H238" s="69"/>
      <c r="I238" s="23"/>
    </row>
    <row r="239" spans="1:9" s="16" customFormat="1" ht="51">
      <c r="A239" s="95" t="s">
        <v>243</v>
      </c>
      <c r="B239" s="92" t="s">
        <v>238</v>
      </c>
      <c r="C239" s="92" t="s">
        <v>11</v>
      </c>
      <c r="D239" s="92" t="s">
        <v>27</v>
      </c>
      <c r="E239" s="85" t="s">
        <v>16</v>
      </c>
      <c r="F239" s="85" t="s">
        <v>232</v>
      </c>
      <c r="G239" s="94">
        <v>733.73</v>
      </c>
      <c r="H239" s="69"/>
      <c r="I239" s="23"/>
    </row>
    <row r="240" spans="1:9" s="16" customFormat="1" ht="25.5">
      <c r="A240" s="95" t="s">
        <v>244</v>
      </c>
      <c r="B240" s="92" t="s">
        <v>238</v>
      </c>
      <c r="C240" s="92" t="s">
        <v>11</v>
      </c>
      <c r="D240" s="92" t="s">
        <v>27</v>
      </c>
      <c r="E240" s="85" t="s">
        <v>16</v>
      </c>
      <c r="F240" s="85" t="s">
        <v>233</v>
      </c>
      <c r="G240" s="94">
        <v>25</v>
      </c>
      <c r="H240" s="69"/>
      <c r="I240" s="23"/>
    </row>
    <row r="241" spans="1:9" s="14" customFormat="1" ht="57">
      <c r="A241" s="62" t="s">
        <v>192</v>
      </c>
      <c r="B241" s="59">
        <v>258</v>
      </c>
      <c r="C241" s="60"/>
      <c r="D241" s="60"/>
      <c r="E241" s="60"/>
      <c r="F241" s="60"/>
      <c r="G241" s="61">
        <f>G242+G271</f>
        <v>85547.26000000001</v>
      </c>
      <c r="H241" s="18"/>
      <c r="I241" s="13"/>
    </row>
    <row r="242" spans="1:9" s="14" customFormat="1" ht="15.75">
      <c r="A242" s="58" t="s">
        <v>93</v>
      </c>
      <c r="B242" s="59">
        <v>258</v>
      </c>
      <c r="C242" s="60" t="s">
        <v>94</v>
      </c>
      <c r="D242" s="60" t="s">
        <v>12</v>
      </c>
      <c r="E242" s="60"/>
      <c r="F242" s="60"/>
      <c r="G242" s="61">
        <f>G246+G267+G243</f>
        <v>83762.66</v>
      </c>
      <c r="H242" s="18"/>
      <c r="I242" s="13"/>
    </row>
    <row r="243" spans="1:9" s="14" customFormat="1" ht="15.75">
      <c r="A243" s="58" t="s">
        <v>307</v>
      </c>
      <c r="B243" s="59">
        <v>258</v>
      </c>
      <c r="C243" s="60" t="s">
        <v>94</v>
      </c>
      <c r="D243" s="60" t="s">
        <v>11</v>
      </c>
      <c r="E243" s="60"/>
      <c r="F243" s="60"/>
      <c r="G243" s="61">
        <f>G244</f>
        <v>51.9</v>
      </c>
      <c r="H243" s="18"/>
      <c r="I243" s="13"/>
    </row>
    <row r="244" spans="1:9" s="14" customFormat="1" ht="38.25">
      <c r="A244" s="58" t="s">
        <v>313</v>
      </c>
      <c r="B244" s="59">
        <v>258</v>
      </c>
      <c r="C244" s="60" t="s">
        <v>94</v>
      </c>
      <c r="D244" s="60" t="s">
        <v>11</v>
      </c>
      <c r="E244" s="60" t="s">
        <v>315</v>
      </c>
      <c r="F244" s="60"/>
      <c r="G244" s="61">
        <f>G245</f>
        <v>51.9</v>
      </c>
      <c r="H244" s="18"/>
      <c r="I244" s="13"/>
    </row>
    <row r="245" spans="1:9" s="14" customFormat="1" ht="15.75">
      <c r="A245" s="83" t="s">
        <v>248</v>
      </c>
      <c r="B245" s="84">
        <v>258</v>
      </c>
      <c r="C245" s="85" t="s">
        <v>94</v>
      </c>
      <c r="D245" s="85" t="s">
        <v>11</v>
      </c>
      <c r="E245" s="85" t="s">
        <v>315</v>
      </c>
      <c r="F245" s="85" t="s">
        <v>234</v>
      </c>
      <c r="G245" s="86">
        <v>51.9</v>
      </c>
      <c r="H245" s="18"/>
      <c r="I245" s="13"/>
    </row>
    <row r="246" spans="1:9" s="14" customFormat="1" ht="15.75">
      <c r="A246" s="58" t="s">
        <v>100</v>
      </c>
      <c r="B246" s="59">
        <v>258</v>
      </c>
      <c r="C246" s="60" t="s">
        <v>94</v>
      </c>
      <c r="D246" s="60" t="s">
        <v>52</v>
      </c>
      <c r="E246" s="60"/>
      <c r="F246" s="60"/>
      <c r="G246" s="61">
        <f>G247+G256</f>
        <v>83467.76000000001</v>
      </c>
      <c r="H246" s="18"/>
      <c r="I246" s="13"/>
    </row>
    <row r="247" spans="1:9" s="16" customFormat="1" ht="29.25" customHeight="1">
      <c r="A247" s="58" t="s">
        <v>101</v>
      </c>
      <c r="B247" s="59">
        <v>258</v>
      </c>
      <c r="C247" s="60" t="s">
        <v>94</v>
      </c>
      <c r="D247" s="60" t="s">
        <v>52</v>
      </c>
      <c r="E247" s="60" t="s">
        <v>102</v>
      </c>
      <c r="F247" s="60"/>
      <c r="G247" s="61">
        <f>G249+G255+G250+G252</f>
        <v>46613.1</v>
      </c>
      <c r="H247" s="21"/>
      <c r="I247" s="15"/>
    </row>
    <row r="248" spans="1:9" s="16" customFormat="1" ht="32.25" customHeight="1">
      <c r="A248" s="58" t="s">
        <v>19</v>
      </c>
      <c r="B248" s="59">
        <v>258</v>
      </c>
      <c r="C248" s="60" t="s">
        <v>94</v>
      </c>
      <c r="D248" s="60" t="s">
        <v>52</v>
      </c>
      <c r="E248" s="60" t="s">
        <v>103</v>
      </c>
      <c r="F248" s="60"/>
      <c r="G248" s="61">
        <f>G249</f>
        <v>1800</v>
      </c>
      <c r="H248" s="21"/>
      <c r="I248" s="15"/>
    </row>
    <row r="249" spans="1:9" s="16" customFormat="1" ht="18" customHeight="1">
      <c r="A249" s="83" t="s">
        <v>245</v>
      </c>
      <c r="B249" s="84">
        <v>258</v>
      </c>
      <c r="C249" s="85" t="s">
        <v>94</v>
      </c>
      <c r="D249" s="85" t="s">
        <v>52</v>
      </c>
      <c r="E249" s="85" t="s">
        <v>103</v>
      </c>
      <c r="F249" s="85" t="s">
        <v>239</v>
      </c>
      <c r="G249" s="86">
        <v>1800</v>
      </c>
      <c r="H249" s="21"/>
      <c r="I249" s="15"/>
    </row>
    <row r="250" spans="1:9" s="16" customFormat="1" ht="39.75" customHeight="1">
      <c r="A250" s="58" t="s">
        <v>302</v>
      </c>
      <c r="B250" s="59">
        <v>258</v>
      </c>
      <c r="C250" s="60" t="s">
        <v>94</v>
      </c>
      <c r="D250" s="60" t="s">
        <v>52</v>
      </c>
      <c r="E250" s="60" t="s">
        <v>301</v>
      </c>
      <c r="F250" s="60"/>
      <c r="G250" s="61">
        <f>G251</f>
        <v>10</v>
      </c>
      <c r="H250" s="21"/>
      <c r="I250" s="15"/>
    </row>
    <row r="251" spans="1:9" s="16" customFormat="1" ht="26.25" customHeight="1">
      <c r="A251" s="83" t="s">
        <v>244</v>
      </c>
      <c r="B251" s="84">
        <v>258</v>
      </c>
      <c r="C251" s="85" t="s">
        <v>94</v>
      </c>
      <c r="D251" s="85" t="s">
        <v>52</v>
      </c>
      <c r="E251" s="85" t="s">
        <v>301</v>
      </c>
      <c r="F251" s="85" t="s">
        <v>233</v>
      </c>
      <c r="G251" s="86">
        <v>10</v>
      </c>
      <c r="H251" s="21"/>
      <c r="I251" s="15"/>
    </row>
    <row r="252" spans="1:9" s="16" customFormat="1" ht="44.25" customHeight="1">
      <c r="A252" s="58" t="s">
        <v>314</v>
      </c>
      <c r="B252" s="59">
        <v>258</v>
      </c>
      <c r="C252" s="60" t="s">
        <v>94</v>
      </c>
      <c r="D252" s="60" t="s">
        <v>52</v>
      </c>
      <c r="E252" s="60" t="s">
        <v>312</v>
      </c>
      <c r="F252" s="60"/>
      <c r="G252" s="61">
        <f>G253</f>
        <v>298.9</v>
      </c>
      <c r="H252" s="21"/>
      <c r="I252" s="15"/>
    </row>
    <row r="253" spans="1:9" s="16" customFormat="1" ht="26.25" customHeight="1">
      <c r="A253" s="83" t="s">
        <v>244</v>
      </c>
      <c r="B253" s="84">
        <v>258</v>
      </c>
      <c r="C253" s="85" t="s">
        <v>94</v>
      </c>
      <c r="D253" s="85" t="s">
        <v>52</v>
      </c>
      <c r="E253" s="85" t="s">
        <v>312</v>
      </c>
      <c r="F253" s="85" t="s">
        <v>233</v>
      </c>
      <c r="G253" s="86">
        <v>298.9</v>
      </c>
      <c r="H253" s="21"/>
      <c r="I253" s="15"/>
    </row>
    <row r="254" spans="1:9" s="16" customFormat="1" ht="25.5">
      <c r="A254" s="58" t="s">
        <v>104</v>
      </c>
      <c r="B254" s="59">
        <v>258</v>
      </c>
      <c r="C254" s="60" t="s">
        <v>94</v>
      </c>
      <c r="D254" s="60" t="s">
        <v>52</v>
      </c>
      <c r="E254" s="60" t="s">
        <v>105</v>
      </c>
      <c r="F254" s="56"/>
      <c r="G254" s="61">
        <f>G255</f>
        <v>44504.2</v>
      </c>
      <c r="H254" s="21"/>
      <c r="I254" s="15"/>
    </row>
    <row r="255" spans="1:9" s="16" customFormat="1" ht="51">
      <c r="A255" s="83" t="s">
        <v>243</v>
      </c>
      <c r="B255" s="84">
        <v>258</v>
      </c>
      <c r="C255" s="85" t="s">
        <v>94</v>
      </c>
      <c r="D255" s="85" t="s">
        <v>52</v>
      </c>
      <c r="E255" s="85" t="s">
        <v>105</v>
      </c>
      <c r="F255" s="85" t="s">
        <v>232</v>
      </c>
      <c r="G255" s="86">
        <v>44504.2</v>
      </c>
      <c r="H255" s="21"/>
      <c r="I255" s="15"/>
    </row>
    <row r="256" spans="1:9" s="19" customFormat="1" ht="18" customHeight="1">
      <c r="A256" s="58" t="s">
        <v>223</v>
      </c>
      <c r="B256" s="59">
        <v>258</v>
      </c>
      <c r="C256" s="60" t="s">
        <v>94</v>
      </c>
      <c r="D256" s="60" t="s">
        <v>52</v>
      </c>
      <c r="E256" s="60" t="s">
        <v>36</v>
      </c>
      <c r="F256" s="60"/>
      <c r="G256" s="61">
        <f>G257+G260+G263+G265</f>
        <v>36854.66</v>
      </c>
      <c r="H256" s="18"/>
      <c r="I256" s="13"/>
    </row>
    <row r="257" spans="1:9" s="19" customFormat="1" ht="30" customHeight="1">
      <c r="A257" s="58" t="s">
        <v>224</v>
      </c>
      <c r="B257" s="59">
        <v>258</v>
      </c>
      <c r="C257" s="60" t="s">
        <v>94</v>
      </c>
      <c r="D257" s="60" t="s">
        <v>52</v>
      </c>
      <c r="E257" s="60" t="s">
        <v>157</v>
      </c>
      <c r="F257" s="60"/>
      <c r="G257" s="61">
        <f>G258+G259</f>
        <v>36324.66</v>
      </c>
      <c r="H257" s="72"/>
      <c r="I257" s="13"/>
    </row>
    <row r="258" spans="1:9" s="19" customFormat="1" ht="51">
      <c r="A258" s="83" t="s">
        <v>243</v>
      </c>
      <c r="B258" s="84">
        <v>258</v>
      </c>
      <c r="C258" s="85" t="s">
        <v>94</v>
      </c>
      <c r="D258" s="85" t="s">
        <v>52</v>
      </c>
      <c r="E258" s="85" t="s">
        <v>157</v>
      </c>
      <c r="F258" s="85" t="s">
        <v>232</v>
      </c>
      <c r="G258" s="86">
        <f>18695-81-43.25</f>
        <v>18570.75</v>
      </c>
      <c r="H258" s="72"/>
      <c r="I258" s="13"/>
    </row>
    <row r="259" spans="1:9" s="19" customFormat="1" ht="25.5">
      <c r="A259" s="83" t="s">
        <v>244</v>
      </c>
      <c r="B259" s="84">
        <v>258</v>
      </c>
      <c r="C259" s="85" t="s">
        <v>94</v>
      </c>
      <c r="D259" s="85" t="s">
        <v>52</v>
      </c>
      <c r="E259" s="85" t="s">
        <v>157</v>
      </c>
      <c r="F259" s="85" t="s">
        <v>233</v>
      </c>
      <c r="G259" s="86">
        <f>17629.66+81+43.25</f>
        <v>17753.91</v>
      </c>
      <c r="H259" s="72"/>
      <c r="I259" s="13"/>
    </row>
    <row r="260" spans="1:9" s="16" customFormat="1" ht="30" customHeight="1">
      <c r="A260" s="58" t="s">
        <v>225</v>
      </c>
      <c r="B260" s="60" t="s">
        <v>107</v>
      </c>
      <c r="C260" s="60" t="s">
        <v>94</v>
      </c>
      <c r="D260" s="60" t="s">
        <v>52</v>
      </c>
      <c r="E260" s="60" t="s">
        <v>108</v>
      </c>
      <c r="F260" s="81"/>
      <c r="G260" s="61">
        <f>G262+G261</f>
        <v>300</v>
      </c>
      <c r="H260" s="72"/>
      <c r="I260" s="24"/>
    </row>
    <row r="261" spans="1:9" s="16" customFormat="1" ht="54.75" customHeight="1">
      <c r="A261" s="83" t="s">
        <v>243</v>
      </c>
      <c r="B261" s="85" t="s">
        <v>107</v>
      </c>
      <c r="C261" s="85" t="s">
        <v>94</v>
      </c>
      <c r="D261" s="85" t="s">
        <v>52</v>
      </c>
      <c r="E261" s="85" t="s">
        <v>108</v>
      </c>
      <c r="F261" s="96">
        <v>100</v>
      </c>
      <c r="G261" s="86">
        <v>0.2</v>
      </c>
      <c r="H261" s="72"/>
      <c r="I261" s="24"/>
    </row>
    <row r="262" spans="1:9" s="16" customFormat="1" ht="25.5">
      <c r="A262" s="83" t="s">
        <v>244</v>
      </c>
      <c r="B262" s="85" t="s">
        <v>107</v>
      </c>
      <c r="C262" s="85" t="s">
        <v>94</v>
      </c>
      <c r="D262" s="85" t="s">
        <v>52</v>
      </c>
      <c r="E262" s="85" t="s">
        <v>108</v>
      </c>
      <c r="F262" s="96" t="s">
        <v>233</v>
      </c>
      <c r="G262" s="86">
        <f>500-200-0.2</f>
        <v>299.8</v>
      </c>
      <c r="H262" s="73"/>
      <c r="I262" s="24"/>
    </row>
    <row r="263" spans="1:9" s="16" customFormat="1" ht="26.25" customHeight="1">
      <c r="A263" s="58" t="s">
        <v>226</v>
      </c>
      <c r="B263" s="60" t="s">
        <v>107</v>
      </c>
      <c r="C263" s="60" t="s">
        <v>94</v>
      </c>
      <c r="D263" s="60" t="s">
        <v>52</v>
      </c>
      <c r="E263" s="60" t="s">
        <v>109</v>
      </c>
      <c r="F263" s="81"/>
      <c r="G263" s="61">
        <f>G264</f>
        <v>50</v>
      </c>
      <c r="H263" s="72"/>
      <c r="I263" s="24"/>
    </row>
    <row r="264" spans="1:9" s="16" customFormat="1" ht="25.5">
      <c r="A264" s="83" t="s">
        <v>244</v>
      </c>
      <c r="B264" s="85" t="s">
        <v>107</v>
      </c>
      <c r="C264" s="85" t="s">
        <v>94</v>
      </c>
      <c r="D264" s="85" t="s">
        <v>52</v>
      </c>
      <c r="E264" s="85" t="s">
        <v>109</v>
      </c>
      <c r="F264" s="96" t="s">
        <v>233</v>
      </c>
      <c r="G264" s="86">
        <f>100-50</f>
        <v>50</v>
      </c>
      <c r="H264" s="73"/>
      <c r="I264" s="24"/>
    </row>
    <row r="265" spans="1:9" s="16" customFormat="1" ht="32.25" customHeight="1">
      <c r="A265" s="58" t="s">
        <v>227</v>
      </c>
      <c r="B265" s="60" t="s">
        <v>107</v>
      </c>
      <c r="C265" s="60" t="s">
        <v>94</v>
      </c>
      <c r="D265" s="60" t="s">
        <v>52</v>
      </c>
      <c r="E265" s="60" t="s">
        <v>110</v>
      </c>
      <c r="F265" s="81"/>
      <c r="G265" s="61">
        <f>G266</f>
        <v>180</v>
      </c>
      <c r="H265" s="72"/>
      <c r="I265" s="25"/>
    </row>
    <row r="266" spans="1:9" s="16" customFormat="1" ht="25.5">
      <c r="A266" s="83" t="s">
        <v>244</v>
      </c>
      <c r="B266" s="85" t="s">
        <v>107</v>
      </c>
      <c r="C266" s="85" t="s">
        <v>94</v>
      </c>
      <c r="D266" s="85" t="s">
        <v>52</v>
      </c>
      <c r="E266" s="85" t="s">
        <v>110</v>
      </c>
      <c r="F266" s="96" t="s">
        <v>233</v>
      </c>
      <c r="G266" s="86">
        <f>330-150</f>
        <v>180</v>
      </c>
      <c r="H266" s="73"/>
      <c r="I266" s="24"/>
    </row>
    <row r="267" spans="1:9" s="14" customFormat="1" ht="15.75" customHeight="1">
      <c r="A267" s="58" t="s">
        <v>111</v>
      </c>
      <c r="B267" s="59">
        <v>258</v>
      </c>
      <c r="C267" s="60" t="s">
        <v>94</v>
      </c>
      <c r="D267" s="60" t="s">
        <v>94</v>
      </c>
      <c r="E267" s="60"/>
      <c r="F267" s="60"/>
      <c r="G267" s="61">
        <f>G268</f>
        <v>243</v>
      </c>
      <c r="H267" s="18"/>
      <c r="I267" s="26"/>
    </row>
    <row r="268" spans="1:9" s="14" customFormat="1" ht="17.25" customHeight="1">
      <c r="A268" s="58" t="s">
        <v>209</v>
      </c>
      <c r="B268" s="59">
        <v>258</v>
      </c>
      <c r="C268" s="60" t="s">
        <v>94</v>
      </c>
      <c r="D268" s="60" t="s">
        <v>94</v>
      </c>
      <c r="E268" s="60" t="s">
        <v>36</v>
      </c>
      <c r="F268" s="60"/>
      <c r="G268" s="61">
        <f>G269</f>
        <v>243</v>
      </c>
      <c r="H268" s="18"/>
      <c r="I268" s="13"/>
    </row>
    <row r="269" spans="1:9" s="16" customFormat="1" ht="25.5">
      <c r="A269" s="58" t="s">
        <v>228</v>
      </c>
      <c r="B269" s="59">
        <v>258</v>
      </c>
      <c r="C269" s="60" t="s">
        <v>94</v>
      </c>
      <c r="D269" s="60" t="s">
        <v>94</v>
      </c>
      <c r="E269" s="60" t="s">
        <v>112</v>
      </c>
      <c r="F269" s="60"/>
      <c r="G269" s="61">
        <f>G270</f>
        <v>243</v>
      </c>
      <c r="H269" s="21"/>
      <c r="I269" s="15"/>
    </row>
    <row r="270" spans="1:9" s="16" customFormat="1" ht="25.5">
      <c r="A270" s="83" t="s">
        <v>244</v>
      </c>
      <c r="B270" s="84">
        <v>258</v>
      </c>
      <c r="C270" s="85" t="s">
        <v>94</v>
      </c>
      <c r="D270" s="85" t="s">
        <v>94</v>
      </c>
      <c r="E270" s="85" t="s">
        <v>112</v>
      </c>
      <c r="F270" s="85" t="s">
        <v>233</v>
      </c>
      <c r="G270" s="86">
        <v>243</v>
      </c>
      <c r="H270" s="21"/>
      <c r="I270" s="15"/>
    </row>
    <row r="271" spans="1:9" s="14" customFormat="1" ht="15.75">
      <c r="A271" s="58" t="s">
        <v>169</v>
      </c>
      <c r="B271" s="59">
        <v>258</v>
      </c>
      <c r="C271" s="60" t="s">
        <v>25</v>
      </c>
      <c r="D271" s="60" t="s">
        <v>42</v>
      </c>
      <c r="E271" s="60"/>
      <c r="F271" s="60"/>
      <c r="G271" s="61">
        <f>G272+G275</f>
        <v>1784.6000000000001</v>
      </c>
      <c r="H271" s="18"/>
      <c r="I271" s="13"/>
    </row>
    <row r="272" spans="1:9" s="14" customFormat="1" ht="15" customHeight="1">
      <c r="A272" s="58" t="s">
        <v>178</v>
      </c>
      <c r="B272" s="59">
        <v>258</v>
      </c>
      <c r="C272" s="60" t="s">
        <v>25</v>
      </c>
      <c r="D272" s="60" t="s">
        <v>42</v>
      </c>
      <c r="E272" s="60" t="s">
        <v>106</v>
      </c>
      <c r="F272" s="60"/>
      <c r="G272" s="61">
        <f>G273</f>
        <v>1590.4</v>
      </c>
      <c r="H272" s="18"/>
      <c r="I272" s="13"/>
    </row>
    <row r="273" spans="1:9" s="16" customFormat="1" ht="51">
      <c r="A273" s="58" t="s">
        <v>261</v>
      </c>
      <c r="B273" s="59">
        <v>258</v>
      </c>
      <c r="C273" s="60" t="s">
        <v>25</v>
      </c>
      <c r="D273" s="60" t="s">
        <v>42</v>
      </c>
      <c r="E273" s="60" t="s">
        <v>113</v>
      </c>
      <c r="F273" s="60"/>
      <c r="G273" s="61">
        <f>G274</f>
        <v>1590.4</v>
      </c>
      <c r="H273" s="21"/>
      <c r="I273" s="15"/>
    </row>
    <row r="274" spans="1:9" s="16" customFormat="1" ht="15.75">
      <c r="A274" s="83" t="s">
        <v>248</v>
      </c>
      <c r="B274" s="84">
        <v>258</v>
      </c>
      <c r="C274" s="85" t="s">
        <v>25</v>
      </c>
      <c r="D274" s="85" t="s">
        <v>42</v>
      </c>
      <c r="E274" s="85" t="s">
        <v>113</v>
      </c>
      <c r="F274" s="85" t="s">
        <v>234</v>
      </c>
      <c r="G274" s="86">
        <v>1590.4</v>
      </c>
      <c r="H274" s="21"/>
      <c r="I274" s="15"/>
    </row>
    <row r="275" spans="1:9" s="16" customFormat="1" ht="38.25">
      <c r="A275" s="58" t="s">
        <v>290</v>
      </c>
      <c r="B275" s="59">
        <v>258</v>
      </c>
      <c r="C275" s="60" t="s">
        <v>25</v>
      </c>
      <c r="D275" s="60" t="s">
        <v>42</v>
      </c>
      <c r="E275" s="60" t="s">
        <v>291</v>
      </c>
      <c r="F275" s="60"/>
      <c r="G275" s="61">
        <f>G276</f>
        <v>194.2</v>
      </c>
      <c r="H275" s="21"/>
      <c r="I275" s="15"/>
    </row>
    <row r="276" spans="1:9" s="16" customFormat="1" ht="15.75">
      <c r="A276" s="83" t="s">
        <v>248</v>
      </c>
      <c r="B276" s="84">
        <v>258</v>
      </c>
      <c r="C276" s="85" t="s">
        <v>25</v>
      </c>
      <c r="D276" s="85" t="s">
        <v>42</v>
      </c>
      <c r="E276" s="85" t="s">
        <v>291</v>
      </c>
      <c r="F276" s="85" t="s">
        <v>234</v>
      </c>
      <c r="G276" s="86">
        <v>194.2</v>
      </c>
      <c r="H276" s="21"/>
      <c r="I276" s="15"/>
    </row>
    <row r="277" spans="1:9" s="14" customFormat="1" ht="48" customHeight="1">
      <c r="A277" s="62" t="s">
        <v>193</v>
      </c>
      <c r="B277" s="59">
        <v>252</v>
      </c>
      <c r="C277" s="60"/>
      <c r="D277" s="60"/>
      <c r="E277" s="60"/>
      <c r="F277" s="60"/>
      <c r="G277" s="61">
        <f>G278+G280</f>
        <v>11573.27</v>
      </c>
      <c r="H277" s="18"/>
      <c r="I277" s="13"/>
    </row>
    <row r="278" spans="1:9" s="14" customFormat="1" ht="25.5">
      <c r="A278" s="58" t="s">
        <v>19</v>
      </c>
      <c r="B278" s="59">
        <v>252</v>
      </c>
      <c r="C278" s="60" t="s">
        <v>94</v>
      </c>
      <c r="D278" s="60" t="s">
        <v>52</v>
      </c>
      <c r="E278" s="60" t="s">
        <v>118</v>
      </c>
      <c r="F278" s="60"/>
      <c r="G278" s="61">
        <f>G279</f>
        <v>45</v>
      </c>
      <c r="H278" s="21"/>
      <c r="I278" s="15"/>
    </row>
    <row r="279" spans="1:9" s="14" customFormat="1" ht="15.75">
      <c r="A279" s="83" t="s">
        <v>245</v>
      </c>
      <c r="B279" s="84">
        <v>252</v>
      </c>
      <c r="C279" s="85" t="s">
        <v>94</v>
      </c>
      <c r="D279" s="85" t="s">
        <v>52</v>
      </c>
      <c r="E279" s="85" t="s">
        <v>118</v>
      </c>
      <c r="F279" s="85" t="s">
        <v>239</v>
      </c>
      <c r="G279" s="86">
        <v>45</v>
      </c>
      <c r="H279" s="21"/>
      <c r="I279" s="15"/>
    </row>
    <row r="280" spans="1:9" s="14" customFormat="1" ht="18" customHeight="1">
      <c r="A280" s="58" t="s">
        <v>209</v>
      </c>
      <c r="B280" s="59">
        <v>252</v>
      </c>
      <c r="C280" s="60" t="s">
        <v>94</v>
      </c>
      <c r="D280" s="60" t="s">
        <v>52</v>
      </c>
      <c r="E280" s="60" t="s">
        <v>36</v>
      </c>
      <c r="F280" s="60"/>
      <c r="G280" s="61">
        <f>G281</f>
        <v>11528.27</v>
      </c>
      <c r="H280" s="18"/>
      <c r="I280" s="13"/>
    </row>
    <row r="281" spans="1:9" s="16" customFormat="1" ht="41.25" customHeight="1">
      <c r="A281" s="58" t="s">
        <v>229</v>
      </c>
      <c r="B281" s="59">
        <v>252</v>
      </c>
      <c r="C281" s="60" t="s">
        <v>94</v>
      </c>
      <c r="D281" s="60" t="s">
        <v>52</v>
      </c>
      <c r="E281" s="60" t="s">
        <v>159</v>
      </c>
      <c r="F281" s="60"/>
      <c r="G281" s="61">
        <f>G282+G283</f>
        <v>11528.27</v>
      </c>
      <c r="H281" s="21"/>
      <c r="I281" s="15"/>
    </row>
    <row r="282" spans="1:9" s="16" customFormat="1" ht="51">
      <c r="A282" s="83" t="s">
        <v>243</v>
      </c>
      <c r="B282" s="93">
        <v>252</v>
      </c>
      <c r="C282" s="92" t="s">
        <v>94</v>
      </c>
      <c r="D282" s="92" t="s">
        <v>52</v>
      </c>
      <c r="E282" s="92" t="s">
        <v>159</v>
      </c>
      <c r="F282" s="85" t="s">
        <v>232</v>
      </c>
      <c r="G282" s="86">
        <f>9187.39+200</f>
        <v>9387.39</v>
      </c>
      <c r="H282" s="21"/>
      <c r="I282" s="15"/>
    </row>
    <row r="283" spans="1:9" s="16" customFormat="1" ht="25.5">
      <c r="A283" s="83" t="s">
        <v>244</v>
      </c>
      <c r="B283" s="84">
        <v>252</v>
      </c>
      <c r="C283" s="85" t="s">
        <v>94</v>
      </c>
      <c r="D283" s="85" t="s">
        <v>52</v>
      </c>
      <c r="E283" s="85" t="s">
        <v>159</v>
      </c>
      <c r="F283" s="85" t="s">
        <v>233</v>
      </c>
      <c r="G283" s="86">
        <f>2340.88-200</f>
        <v>2140.88</v>
      </c>
      <c r="H283" s="21"/>
      <c r="I283" s="15"/>
    </row>
    <row r="284" spans="1:9" s="14" customFormat="1" ht="30.75" customHeight="1">
      <c r="A284" s="62" t="s">
        <v>179</v>
      </c>
      <c r="B284" s="59">
        <v>254</v>
      </c>
      <c r="C284" s="60"/>
      <c r="D284" s="60"/>
      <c r="E284" s="60"/>
      <c r="F284" s="60"/>
      <c r="G284" s="61">
        <f>G285+G303+G308</f>
        <v>16609.980000000003</v>
      </c>
      <c r="H284" s="18"/>
      <c r="I284" s="13"/>
    </row>
    <row r="285" spans="1:9" s="14" customFormat="1" ht="15.75">
      <c r="A285" s="58" t="s">
        <v>10</v>
      </c>
      <c r="B285" s="59">
        <v>254</v>
      </c>
      <c r="C285" s="60" t="s">
        <v>11</v>
      </c>
      <c r="D285" s="60" t="s">
        <v>12</v>
      </c>
      <c r="E285" s="60"/>
      <c r="F285" s="60"/>
      <c r="G285" s="61">
        <f>G290+G286</f>
        <v>15865.480000000001</v>
      </c>
      <c r="H285" s="18"/>
      <c r="I285" s="13"/>
    </row>
    <row r="286" spans="1:9" s="16" customFormat="1" ht="25.5">
      <c r="A286" s="58" t="s">
        <v>56</v>
      </c>
      <c r="B286" s="59">
        <v>254</v>
      </c>
      <c r="C286" s="60" t="s">
        <v>11</v>
      </c>
      <c r="D286" s="60" t="s">
        <v>42</v>
      </c>
      <c r="E286" s="60" t="s">
        <v>14</v>
      </c>
      <c r="F286" s="60"/>
      <c r="G286" s="61">
        <f>G287</f>
        <v>3671.78</v>
      </c>
      <c r="H286" s="21"/>
      <c r="I286" s="15"/>
    </row>
    <row r="287" spans="1:9" s="16" customFormat="1" ht="15.75">
      <c r="A287" s="58" t="s">
        <v>15</v>
      </c>
      <c r="B287" s="59">
        <v>254</v>
      </c>
      <c r="C287" s="60" t="s">
        <v>11</v>
      </c>
      <c r="D287" s="60" t="s">
        <v>42</v>
      </c>
      <c r="E287" s="60" t="s">
        <v>133</v>
      </c>
      <c r="F287" s="60"/>
      <c r="G287" s="61">
        <f>G288+G289</f>
        <v>3671.78</v>
      </c>
      <c r="H287" s="18"/>
      <c r="I287" s="13"/>
    </row>
    <row r="288" spans="1:9" s="16" customFormat="1" ht="51">
      <c r="A288" s="83" t="s">
        <v>243</v>
      </c>
      <c r="B288" s="84">
        <v>254</v>
      </c>
      <c r="C288" s="85" t="s">
        <v>11</v>
      </c>
      <c r="D288" s="85" t="s">
        <v>42</v>
      </c>
      <c r="E288" s="85" t="s">
        <v>133</v>
      </c>
      <c r="F288" s="85" t="s">
        <v>232</v>
      </c>
      <c r="G288" s="86">
        <v>3128.67</v>
      </c>
      <c r="H288" s="21"/>
      <c r="I288" s="15"/>
    </row>
    <row r="289" spans="1:9" s="16" customFormat="1" ht="25.5">
      <c r="A289" s="83" t="s">
        <v>244</v>
      </c>
      <c r="B289" s="84">
        <v>254</v>
      </c>
      <c r="C289" s="85" t="s">
        <v>11</v>
      </c>
      <c r="D289" s="85" t="s">
        <v>42</v>
      </c>
      <c r="E289" s="85" t="s">
        <v>133</v>
      </c>
      <c r="F289" s="85" t="s">
        <v>233</v>
      </c>
      <c r="G289" s="86">
        <v>543.11</v>
      </c>
      <c r="H289" s="21"/>
      <c r="I289" s="15"/>
    </row>
    <row r="290" spans="1:9" s="16" customFormat="1" ht="15.75">
      <c r="A290" s="58" t="s">
        <v>60</v>
      </c>
      <c r="B290" s="59">
        <v>254</v>
      </c>
      <c r="C290" s="60" t="s">
        <v>11</v>
      </c>
      <c r="D290" s="60" t="s">
        <v>61</v>
      </c>
      <c r="E290" s="60"/>
      <c r="F290" s="60"/>
      <c r="G290" s="61">
        <f>G291+G293+G296+G298+G300</f>
        <v>12193.7</v>
      </c>
      <c r="H290" s="18"/>
      <c r="I290" s="13"/>
    </row>
    <row r="291" spans="1:9" s="16" customFormat="1" ht="15.75">
      <c r="A291" s="58" t="s">
        <v>134</v>
      </c>
      <c r="B291" s="59">
        <v>254</v>
      </c>
      <c r="C291" s="60" t="s">
        <v>11</v>
      </c>
      <c r="D291" s="60" t="s">
        <v>61</v>
      </c>
      <c r="E291" s="60" t="s">
        <v>135</v>
      </c>
      <c r="F291" s="60"/>
      <c r="G291" s="61">
        <f>G292</f>
        <v>10.7</v>
      </c>
      <c r="H291" s="18"/>
      <c r="I291" s="13"/>
    </row>
    <row r="292" spans="1:9" s="16" customFormat="1" ht="25.5">
      <c r="A292" s="83" t="s">
        <v>244</v>
      </c>
      <c r="B292" s="84">
        <v>254</v>
      </c>
      <c r="C292" s="85" t="s">
        <v>11</v>
      </c>
      <c r="D292" s="85" t="s">
        <v>61</v>
      </c>
      <c r="E292" s="85" t="s">
        <v>135</v>
      </c>
      <c r="F292" s="85" t="s">
        <v>233</v>
      </c>
      <c r="G292" s="86">
        <v>10.7</v>
      </c>
      <c r="H292" s="18"/>
      <c r="I292" s="13"/>
    </row>
    <row r="293" spans="1:9" s="16" customFormat="1" ht="25.5">
      <c r="A293" s="58" t="s">
        <v>19</v>
      </c>
      <c r="B293" s="59">
        <v>254</v>
      </c>
      <c r="C293" s="60" t="s">
        <v>11</v>
      </c>
      <c r="D293" s="60" t="s">
        <v>61</v>
      </c>
      <c r="E293" s="60" t="s">
        <v>20</v>
      </c>
      <c r="F293" s="60"/>
      <c r="G293" s="61">
        <f>G294</f>
        <v>65</v>
      </c>
      <c r="H293" s="21"/>
      <c r="I293" s="15"/>
    </row>
    <row r="294" spans="1:9" s="16" customFormat="1" ht="15.75">
      <c r="A294" s="83" t="s">
        <v>245</v>
      </c>
      <c r="B294" s="84">
        <v>254</v>
      </c>
      <c r="C294" s="85" t="s">
        <v>11</v>
      </c>
      <c r="D294" s="85" t="s">
        <v>61</v>
      </c>
      <c r="E294" s="85" t="s">
        <v>20</v>
      </c>
      <c r="F294" s="85" t="s">
        <v>239</v>
      </c>
      <c r="G294" s="86">
        <v>65</v>
      </c>
      <c r="H294" s="21"/>
      <c r="I294" s="15"/>
    </row>
    <row r="295" spans="1:9" s="14" customFormat="1" ht="25.5">
      <c r="A295" s="58" t="s">
        <v>256</v>
      </c>
      <c r="B295" s="59">
        <v>254</v>
      </c>
      <c r="C295" s="60" t="s">
        <v>11</v>
      </c>
      <c r="D295" s="60" t="s">
        <v>61</v>
      </c>
      <c r="E295" s="60" t="s">
        <v>136</v>
      </c>
      <c r="F295" s="60"/>
      <c r="G295" s="61">
        <f>G296+G298</f>
        <v>11718</v>
      </c>
      <c r="H295" s="18"/>
      <c r="I295" s="13"/>
    </row>
    <row r="296" spans="1:9" s="16" customFormat="1" ht="15.75">
      <c r="A296" s="58" t="s">
        <v>180</v>
      </c>
      <c r="B296" s="59">
        <v>254</v>
      </c>
      <c r="C296" s="60" t="s">
        <v>11</v>
      </c>
      <c r="D296" s="60" t="s">
        <v>61</v>
      </c>
      <c r="E296" s="60" t="s">
        <v>137</v>
      </c>
      <c r="F296" s="60"/>
      <c r="G296" s="61">
        <f>G297</f>
        <v>11118</v>
      </c>
      <c r="H296" s="21"/>
      <c r="I296" s="15"/>
    </row>
    <row r="297" spans="1:9" s="16" customFormat="1" ht="25.5">
      <c r="A297" s="83" t="s">
        <v>244</v>
      </c>
      <c r="B297" s="84">
        <v>254</v>
      </c>
      <c r="C297" s="85" t="s">
        <v>11</v>
      </c>
      <c r="D297" s="85" t="s">
        <v>61</v>
      </c>
      <c r="E297" s="85" t="s">
        <v>137</v>
      </c>
      <c r="F297" s="85" t="s">
        <v>233</v>
      </c>
      <c r="G297" s="86">
        <v>11118</v>
      </c>
      <c r="H297" s="21"/>
      <c r="I297" s="15"/>
    </row>
    <row r="298" spans="1:9" s="16" customFormat="1" ht="25.5">
      <c r="A298" s="58" t="s">
        <v>200</v>
      </c>
      <c r="B298" s="59">
        <v>254</v>
      </c>
      <c r="C298" s="60" t="s">
        <v>11</v>
      </c>
      <c r="D298" s="60" t="s">
        <v>61</v>
      </c>
      <c r="E298" s="60" t="s">
        <v>138</v>
      </c>
      <c r="F298" s="60"/>
      <c r="G298" s="61">
        <f>G299</f>
        <v>600</v>
      </c>
      <c r="H298" s="21"/>
      <c r="I298" s="15"/>
    </row>
    <row r="299" spans="1:9" s="16" customFormat="1" ht="25.5">
      <c r="A299" s="83" t="s">
        <v>244</v>
      </c>
      <c r="B299" s="84">
        <v>254</v>
      </c>
      <c r="C299" s="85" t="s">
        <v>11</v>
      </c>
      <c r="D299" s="85" t="s">
        <v>61</v>
      </c>
      <c r="E299" s="85" t="s">
        <v>138</v>
      </c>
      <c r="F299" s="85" t="s">
        <v>233</v>
      </c>
      <c r="G299" s="86">
        <v>600</v>
      </c>
      <c r="H299" s="21"/>
      <c r="I299" s="15"/>
    </row>
    <row r="300" spans="1:9" s="16" customFormat="1" ht="15.75">
      <c r="A300" s="58" t="s">
        <v>209</v>
      </c>
      <c r="B300" s="59">
        <v>254</v>
      </c>
      <c r="C300" s="60" t="s">
        <v>11</v>
      </c>
      <c r="D300" s="60" t="s">
        <v>61</v>
      </c>
      <c r="E300" s="60" t="s">
        <v>36</v>
      </c>
      <c r="F300" s="60"/>
      <c r="G300" s="61">
        <f>G301</f>
        <v>400</v>
      </c>
      <c r="H300" s="21"/>
      <c r="I300" s="15"/>
    </row>
    <row r="301" spans="1:9" s="16" customFormat="1" ht="15.75">
      <c r="A301" s="58" t="s">
        <v>293</v>
      </c>
      <c r="B301" s="59">
        <v>254</v>
      </c>
      <c r="C301" s="60" t="s">
        <v>11</v>
      </c>
      <c r="D301" s="60" t="s">
        <v>61</v>
      </c>
      <c r="E301" s="60" t="s">
        <v>292</v>
      </c>
      <c r="F301" s="60"/>
      <c r="G301" s="61">
        <f>G302</f>
        <v>400</v>
      </c>
      <c r="H301" s="21"/>
      <c r="I301" s="15"/>
    </row>
    <row r="302" spans="1:9" s="16" customFormat="1" ht="25.5">
      <c r="A302" s="83" t="s">
        <v>244</v>
      </c>
      <c r="B302" s="84">
        <v>254</v>
      </c>
      <c r="C302" s="85" t="s">
        <v>11</v>
      </c>
      <c r="D302" s="85" t="s">
        <v>61</v>
      </c>
      <c r="E302" s="85" t="s">
        <v>292</v>
      </c>
      <c r="F302" s="85" t="s">
        <v>233</v>
      </c>
      <c r="G302" s="86">
        <v>400</v>
      </c>
      <c r="H302" s="21"/>
      <c r="I302" s="15"/>
    </row>
    <row r="303" spans="1:9" s="14" customFormat="1" ht="15.75">
      <c r="A303" s="58" t="s">
        <v>181</v>
      </c>
      <c r="B303" s="59">
        <v>254</v>
      </c>
      <c r="C303" s="60" t="s">
        <v>42</v>
      </c>
      <c r="D303" s="60" t="s">
        <v>12</v>
      </c>
      <c r="E303" s="60"/>
      <c r="F303" s="60"/>
      <c r="G303" s="61">
        <f>G304</f>
        <v>200</v>
      </c>
      <c r="H303" s="18"/>
      <c r="I303" s="13"/>
    </row>
    <row r="304" spans="1:9" s="16" customFormat="1" ht="15.75">
      <c r="A304" s="58" t="s">
        <v>182</v>
      </c>
      <c r="B304" s="59">
        <v>254</v>
      </c>
      <c r="C304" s="60" t="s">
        <v>42</v>
      </c>
      <c r="D304" s="60" t="s">
        <v>79</v>
      </c>
      <c r="E304" s="60"/>
      <c r="F304" s="60"/>
      <c r="G304" s="61">
        <f>G305</f>
        <v>200</v>
      </c>
      <c r="H304" s="21"/>
      <c r="I304" s="15"/>
    </row>
    <row r="305" spans="1:9" s="16" customFormat="1" ht="25.5">
      <c r="A305" s="58" t="s">
        <v>183</v>
      </c>
      <c r="B305" s="59">
        <v>254</v>
      </c>
      <c r="C305" s="60" t="s">
        <v>42</v>
      </c>
      <c r="D305" s="60" t="s">
        <v>79</v>
      </c>
      <c r="E305" s="60" t="s">
        <v>139</v>
      </c>
      <c r="F305" s="60"/>
      <c r="G305" s="61">
        <f>G306</f>
        <v>200</v>
      </c>
      <c r="H305" s="21"/>
      <c r="I305" s="15"/>
    </row>
    <row r="306" spans="1:9" s="16" customFormat="1" ht="15.75">
      <c r="A306" s="54" t="s">
        <v>184</v>
      </c>
      <c r="B306" s="55">
        <v>254</v>
      </c>
      <c r="C306" s="56" t="s">
        <v>42</v>
      </c>
      <c r="D306" s="56" t="s">
        <v>79</v>
      </c>
      <c r="E306" s="56" t="s">
        <v>140</v>
      </c>
      <c r="F306" s="56"/>
      <c r="G306" s="57">
        <f>G307</f>
        <v>200</v>
      </c>
      <c r="H306" s="21"/>
      <c r="I306" s="15"/>
    </row>
    <row r="307" spans="1:9" s="16" customFormat="1" ht="25.5">
      <c r="A307" s="83" t="s">
        <v>244</v>
      </c>
      <c r="B307" s="84">
        <v>254</v>
      </c>
      <c r="C307" s="85" t="s">
        <v>42</v>
      </c>
      <c r="D307" s="85" t="s">
        <v>79</v>
      </c>
      <c r="E307" s="85" t="s">
        <v>140</v>
      </c>
      <c r="F307" s="85" t="s">
        <v>233</v>
      </c>
      <c r="G307" s="86">
        <v>200</v>
      </c>
      <c r="H307" s="21"/>
      <c r="I307" s="15"/>
    </row>
    <row r="308" spans="1:9" s="14" customFormat="1" ht="15.75">
      <c r="A308" s="58" t="s">
        <v>169</v>
      </c>
      <c r="B308" s="59">
        <v>254</v>
      </c>
      <c r="C308" s="60" t="s">
        <v>25</v>
      </c>
      <c r="D308" s="60" t="s">
        <v>42</v>
      </c>
      <c r="E308" s="60"/>
      <c r="F308" s="60"/>
      <c r="G308" s="61">
        <f>G309</f>
        <v>544.5</v>
      </c>
      <c r="H308" s="18"/>
      <c r="I308" s="13"/>
    </row>
    <row r="309" spans="1:9" s="14" customFormat="1" ht="38.25">
      <c r="A309" s="58" t="s">
        <v>241</v>
      </c>
      <c r="B309" s="59">
        <v>254</v>
      </c>
      <c r="C309" s="60" t="s">
        <v>25</v>
      </c>
      <c r="D309" s="60" t="s">
        <v>42</v>
      </c>
      <c r="E309" s="60" t="s">
        <v>240</v>
      </c>
      <c r="F309" s="60"/>
      <c r="G309" s="61">
        <f>G310</f>
        <v>544.5</v>
      </c>
      <c r="H309" s="18"/>
      <c r="I309" s="13"/>
    </row>
    <row r="310" spans="1:9" s="14" customFormat="1" ht="25.5">
      <c r="A310" s="83" t="s">
        <v>247</v>
      </c>
      <c r="B310" s="84">
        <v>254</v>
      </c>
      <c r="C310" s="85" t="s">
        <v>25</v>
      </c>
      <c r="D310" s="85" t="s">
        <v>42</v>
      </c>
      <c r="E310" s="85" t="s">
        <v>240</v>
      </c>
      <c r="F310" s="85" t="s">
        <v>236</v>
      </c>
      <c r="G310" s="86">
        <v>544.5</v>
      </c>
      <c r="H310" s="18"/>
      <c r="I310" s="13"/>
    </row>
    <row r="311" spans="1:9" s="14" customFormat="1" ht="44.25" customHeight="1">
      <c r="A311" s="62" t="s">
        <v>185</v>
      </c>
      <c r="B311" s="59">
        <v>256</v>
      </c>
      <c r="C311" s="60"/>
      <c r="D311" s="60"/>
      <c r="E311" s="60"/>
      <c r="F311" s="60"/>
      <c r="G311" s="61">
        <f>G312</f>
        <v>9971.7</v>
      </c>
      <c r="H311" s="18"/>
      <c r="I311" s="18"/>
    </row>
    <row r="312" spans="1:9" s="14" customFormat="1" ht="18.75" customHeight="1">
      <c r="A312" s="70" t="s">
        <v>155</v>
      </c>
      <c r="B312" s="59">
        <v>256</v>
      </c>
      <c r="C312" s="60" t="s">
        <v>27</v>
      </c>
      <c r="D312" s="60" t="s">
        <v>12</v>
      </c>
      <c r="E312" s="60"/>
      <c r="F312" s="60"/>
      <c r="G312" s="61">
        <f>G313</f>
        <v>9971.7</v>
      </c>
      <c r="H312" s="18"/>
      <c r="I312" s="18"/>
    </row>
    <row r="313" spans="1:9" s="16" customFormat="1" ht="25.5">
      <c r="A313" s="54" t="s">
        <v>305</v>
      </c>
      <c r="B313" s="55">
        <v>256</v>
      </c>
      <c r="C313" s="56" t="s">
        <v>27</v>
      </c>
      <c r="D313" s="56" t="s">
        <v>70</v>
      </c>
      <c r="E313" s="56"/>
      <c r="F313" s="56"/>
      <c r="G313" s="57">
        <f>G314</f>
        <v>9971.7</v>
      </c>
      <c r="H313" s="18"/>
      <c r="I313" s="18"/>
    </row>
    <row r="314" spans="1:9" s="16" customFormat="1" ht="54.75" customHeight="1">
      <c r="A314" s="58" t="s">
        <v>230</v>
      </c>
      <c r="B314" s="59">
        <v>256</v>
      </c>
      <c r="C314" s="60" t="s">
        <v>27</v>
      </c>
      <c r="D314" s="60" t="s">
        <v>70</v>
      </c>
      <c r="E314" s="60" t="s">
        <v>250</v>
      </c>
      <c r="F314" s="60"/>
      <c r="G314" s="61">
        <f>G315+G316+G317</f>
        <v>9971.7</v>
      </c>
      <c r="H314" s="21"/>
      <c r="I314" s="21"/>
    </row>
    <row r="315" spans="1:9" s="16" customFormat="1" ht="51">
      <c r="A315" s="97" t="s">
        <v>243</v>
      </c>
      <c r="B315" s="98">
        <v>256</v>
      </c>
      <c r="C315" s="99" t="s">
        <v>27</v>
      </c>
      <c r="D315" s="99" t="s">
        <v>70</v>
      </c>
      <c r="E315" s="99" t="s">
        <v>250</v>
      </c>
      <c r="F315" s="99" t="s">
        <v>232</v>
      </c>
      <c r="G315" s="100">
        <v>8477.5</v>
      </c>
      <c r="H315" s="21"/>
      <c r="I315" s="15"/>
    </row>
    <row r="316" spans="1:9" s="16" customFormat="1" ht="25.5">
      <c r="A316" s="101" t="s">
        <v>244</v>
      </c>
      <c r="B316" s="102">
        <v>256</v>
      </c>
      <c r="C316" s="103" t="s">
        <v>27</v>
      </c>
      <c r="D316" s="103" t="s">
        <v>70</v>
      </c>
      <c r="E316" s="103" t="s">
        <v>250</v>
      </c>
      <c r="F316" s="103" t="s">
        <v>233</v>
      </c>
      <c r="G316" s="104">
        <v>1420.38</v>
      </c>
      <c r="H316" s="74"/>
      <c r="I316" s="39"/>
    </row>
    <row r="317" spans="1:9" s="16" customFormat="1" ht="15.75">
      <c r="A317" s="101" t="s">
        <v>245</v>
      </c>
      <c r="B317" s="102">
        <v>256</v>
      </c>
      <c r="C317" s="103" t="s">
        <v>27</v>
      </c>
      <c r="D317" s="103" t="s">
        <v>70</v>
      </c>
      <c r="E317" s="103" t="s">
        <v>250</v>
      </c>
      <c r="F317" s="103" t="s">
        <v>239</v>
      </c>
      <c r="G317" s="104">
        <v>73.82</v>
      </c>
      <c r="H317" s="74"/>
      <c r="I317" s="74"/>
    </row>
    <row r="318" spans="1:7" ht="47.25" customHeight="1">
      <c r="A318" s="41" t="s">
        <v>304</v>
      </c>
      <c r="B318" s="110">
        <v>264</v>
      </c>
      <c r="C318" s="111"/>
      <c r="D318" s="111"/>
      <c r="E318" s="111"/>
      <c r="F318" s="111"/>
      <c r="G318" s="112">
        <f>G319</f>
        <v>2</v>
      </c>
    </row>
    <row r="319" spans="1:7" ht="15.75">
      <c r="A319" s="45" t="s">
        <v>93</v>
      </c>
      <c r="B319" s="110">
        <v>264</v>
      </c>
      <c r="C319" s="111" t="s">
        <v>94</v>
      </c>
      <c r="D319" s="111" t="s">
        <v>12</v>
      </c>
      <c r="E319" s="111"/>
      <c r="F319" s="111"/>
      <c r="G319" s="112">
        <f>G320</f>
        <v>2</v>
      </c>
    </row>
    <row r="320" spans="1:7" ht="15.75">
      <c r="A320" s="113" t="s">
        <v>307</v>
      </c>
      <c r="B320" s="109">
        <v>264</v>
      </c>
      <c r="C320" s="114" t="s">
        <v>94</v>
      </c>
      <c r="D320" s="114" t="s">
        <v>11</v>
      </c>
      <c r="E320" s="114"/>
      <c r="F320" s="114"/>
      <c r="G320" s="115">
        <f>G321</f>
        <v>2</v>
      </c>
    </row>
    <row r="321" spans="1:7" ht="27.75" customHeight="1">
      <c r="A321" s="45" t="s">
        <v>308</v>
      </c>
      <c r="B321" s="110">
        <v>264</v>
      </c>
      <c r="C321" s="111" t="s">
        <v>94</v>
      </c>
      <c r="D321" s="111" t="s">
        <v>11</v>
      </c>
      <c r="E321" s="111" t="s">
        <v>306</v>
      </c>
      <c r="F321" s="111"/>
      <c r="G321" s="112">
        <f>G322</f>
        <v>2</v>
      </c>
    </row>
    <row r="322" spans="1:7" ht="15.75">
      <c r="A322" s="101" t="s">
        <v>248</v>
      </c>
      <c r="B322" s="116">
        <v>264</v>
      </c>
      <c r="C322" s="117" t="s">
        <v>94</v>
      </c>
      <c r="D322" s="117" t="s">
        <v>11</v>
      </c>
      <c r="E322" s="117" t="s">
        <v>306</v>
      </c>
      <c r="F322" s="117" t="s">
        <v>234</v>
      </c>
      <c r="G322" s="118">
        <v>2</v>
      </c>
    </row>
    <row r="323" spans="1:7" ht="51" customHeight="1">
      <c r="A323" s="41" t="s">
        <v>309</v>
      </c>
      <c r="B323" s="110">
        <v>265</v>
      </c>
      <c r="C323" s="111"/>
      <c r="D323" s="111"/>
      <c r="E323" s="111"/>
      <c r="F323" s="111"/>
      <c r="G323" s="112">
        <f>G324</f>
        <v>1</v>
      </c>
    </row>
    <row r="324" spans="1:7" ht="15.75">
      <c r="A324" s="45" t="s">
        <v>93</v>
      </c>
      <c r="B324" s="110">
        <v>265</v>
      </c>
      <c r="C324" s="111" t="s">
        <v>94</v>
      </c>
      <c r="D324" s="111" t="s">
        <v>12</v>
      </c>
      <c r="E324" s="111"/>
      <c r="F324" s="111"/>
      <c r="G324" s="112">
        <f>G325</f>
        <v>1</v>
      </c>
    </row>
    <row r="325" spans="1:7" ht="15.75">
      <c r="A325" s="113" t="s">
        <v>307</v>
      </c>
      <c r="B325" s="109">
        <v>265</v>
      </c>
      <c r="C325" s="114" t="s">
        <v>94</v>
      </c>
      <c r="D325" s="114" t="s">
        <v>11</v>
      </c>
      <c r="E325" s="114"/>
      <c r="F325" s="114"/>
      <c r="G325" s="115">
        <f>G326</f>
        <v>1</v>
      </c>
    </row>
    <row r="326" spans="1:7" ht="25.5">
      <c r="A326" s="45" t="s">
        <v>308</v>
      </c>
      <c r="B326" s="110">
        <v>265</v>
      </c>
      <c r="C326" s="111" t="s">
        <v>94</v>
      </c>
      <c r="D326" s="111" t="s">
        <v>11</v>
      </c>
      <c r="E326" s="111" t="s">
        <v>306</v>
      </c>
      <c r="F326" s="111"/>
      <c r="G326" s="112">
        <f>G327</f>
        <v>1</v>
      </c>
    </row>
    <row r="327" spans="1:7" ht="15.75">
      <c r="A327" s="101" t="s">
        <v>248</v>
      </c>
      <c r="B327" s="116">
        <v>265</v>
      </c>
      <c r="C327" s="117" t="s">
        <v>94</v>
      </c>
      <c r="D327" s="117" t="s">
        <v>11</v>
      </c>
      <c r="E327" s="117" t="s">
        <v>306</v>
      </c>
      <c r="F327" s="117" t="s">
        <v>234</v>
      </c>
      <c r="G327" s="118">
        <v>1</v>
      </c>
    </row>
    <row r="328" spans="1:7" ht="45.75" customHeight="1">
      <c r="A328" s="41" t="s">
        <v>310</v>
      </c>
      <c r="B328" s="110">
        <v>266</v>
      </c>
      <c r="C328" s="111"/>
      <c r="D328" s="111"/>
      <c r="E328" s="111"/>
      <c r="F328" s="111"/>
      <c r="G328" s="112">
        <f>G329</f>
        <v>1</v>
      </c>
    </row>
    <row r="329" spans="1:7" ht="15.75">
      <c r="A329" s="45" t="s">
        <v>93</v>
      </c>
      <c r="B329" s="110">
        <v>266</v>
      </c>
      <c r="C329" s="111" t="s">
        <v>94</v>
      </c>
      <c r="D329" s="111" t="s">
        <v>12</v>
      </c>
      <c r="E329" s="111"/>
      <c r="F329" s="111"/>
      <c r="G329" s="112">
        <f>G330</f>
        <v>1</v>
      </c>
    </row>
    <row r="330" spans="1:7" ht="15.75">
      <c r="A330" s="113" t="s">
        <v>307</v>
      </c>
      <c r="B330" s="109">
        <v>266</v>
      </c>
      <c r="C330" s="114" t="s">
        <v>94</v>
      </c>
      <c r="D330" s="114" t="s">
        <v>11</v>
      </c>
      <c r="E330" s="114"/>
      <c r="F330" s="114"/>
      <c r="G330" s="115">
        <f>G331</f>
        <v>1</v>
      </c>
    </row>
    <row r="331" spans="1:7" ht="34.5" customHeight="1">
      <c r="A331" s="45" t="s">
        <v>308</v>
      </c>
      <c r="B331" s="110">
        <v>266</v>
      </c>
      <c r="C331" s="111" t="s">
        <v>94</v>
      </c>
      <c r="D331" s="111" t="s">
        <v>11</v>
      </c>
      <c r="E331" s="111" t="s">
        <v>306</v>
      </c>
      <c r="F331" s="111"/>
      <c r="G331" s="112">
        <f>G332</f>
        <v>1</v>
      </c>
    </row>
    <row r="332" spans="1:7" ht="15.75">
      <c r="A332" s="101" t="s">
        <v>248</v>
      </c>
      <c r="B332" s="116">
        <v>266</v>
      </c>
      <c r="C332" s="117" t="s">
        <v>94</v>
      </c>
      <c r="D332" s="117" t="s">
        <v>11</v>
      </c>
      <c r="E332" s="117" t="s">
        <v>306</v>
      </c>
      <c r="F332" s="117" t="s">
        <v>234</v>
      </c>
      <c r="G332" s="118">
        <v>1</v>
      </c>
    </row>
    <row r="333" spans="1:7" ht="48.75" customHeight="1">
      <c r="A333" s="41" t="s">
        <v>311</v>
      </c>
      <c r="B333" s="110">
        <v>267</v>
      </c>
      <c r="C333" s="111"/>
      <c r="D333" s="111"/>
      <c r="E333" s="111"/>
      <c r="F333" s="111"/>
      <c r="G333" s="112">
        <f>G334</f>
        <v>1</v>
      </c>
    </row>
    <row r="334" spans="1:7" ht="15.75">
      <c r="A334" s="45" t="s">
        <v>93</v>
      </c>
      <c r="B334" s="110">
        <v>267</v>
      </c>
      <c r="C334" s="111" t="s">
        <v>94</v>
      </c>
      <c r="D334" s="111" t="s">
        <v>12</v>
      </c>
      <c r="E334" s="111"/>
      <c r="F334" s="111"/>
      <c r="G334" s="112">
        <f>G335</f>
        <v>1</v>
      </c>
    </row>
    <row r="335" spans="1:7" ht="15.75">
      <c r="A335" s="113" t="s">
        <v>307</v>
      </c>
      <c r="B335" s="109">
        <v>267</v>
      </c>
      <c r="C335" s="114" t="s">
        <v>94</v>
      </c>
      <c r="D335" s="114" t="s">
        <v>11</v>
      </c>
      <c r="E335" s="114"/>
      <c r="F335" s="114"/>
      <c r="G335" s="115">
        <f>G336</f>
        <v>1</v>
      </c>
    </row>
    <row r="336" spans="1:7" ht="25.5">
      <c r="A336" s="45" t="s">
        <v>308</v>
      </c>
      <c r="B336" s="110">
        <v>267</v>
      </c>
      <c r="C336" s="111" t="s">
        <v>94</v>
      </c>
      <c r="D336" s="111" t="s">
        <v>11</v>
      </c>
      <c r="E336" s="111" t="s">
        <v>306</v>
      </c>
      <c r="F336" s="111"/>
      <c r="G336" s="112">
        <f>G337</f>
        <v>1</v>
      </c>
    </row>
    <row r="337" spans="1:7" ht="15.75">
      <c r="A337" s="101" t="s">
        <v>248</v>
      </c>
      <c r="B337" s="116">
        <v>267</v>
      </c>
      <c r="C337" s="117" t="s">
        <v>94</v>
      </c>
      <c r="D337" s="117" t="s">
        <v>11</v>
      </c>
      <c r="E337" s="117" t="s">
        <v>306</v>
      </c>
      <c r="F337" s="117" t="s">
        <v>234</v>
      </c>
      <c r="G337" s="118">
        <v>1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2013-12-06T05:00:29Z</cp:lastPrinted>
  <dcterms:created xsi:type="dcterms:W3CDTF">2012-02-17T02:58:24Z</dcterms:created>
  <dcterms:modified xsi:type="dcterms:W3CDTF">2014-04-04T09:18:52Z</dcterms:modified>
  <cp:category/>
  <cp:version/>
  <cp:contentType/>
  <cp:contentStatus/>
</cp:coreProperties>
</file>